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20" windowHeight="11895"/>
  </bookViews>
  <sheets>
    <sheet name="főösszesítő" sheetId="3" r:id="rId1"/>
    <sheet name="Kemecse vízmű" sheetId="6" r:id="rId2"/>
    <sheet name="Nyírbogdány víztelenítő gépház" sheetId="7" r:id="rId3"/>
    <sheet name="Nyírbogdány tető rekonstrukció" sheetId="12" r:id="rId4"/>
    <sheet name="Demecser" sheetId="9" r:id="rId5"/>
    <sheet name="Nyírbéltek" sheetId="10" r:id="rId6"/>
    <sheet name="Terem" sheetId="11" r:id="rId7"/>
  </sheets>
  <definedNames>
    <definedName name="_xlnm.Print_Area" localSheetId="4">Demecser!$A$1:$J$42</definedName>
    <definedName name="_xlnm.Print_Area" localSheetId="0">főösszesítő!$A$1:$G$18</definedName>
    <definedName name="_xlnm.Print_Area" localSheetId="1">'Kemecse vízmű'!$A$1:$K$37</definedName>
    <definedName name="_xlnm.Print_Area" localSheetId="5">Nyírbéltek!$A$1:$J$26</definedName>
    <definedName name="_xlnm.Print_Area" localSheetId="2">'Nyírbogdány víztelenítő gépház'!$A$1:$J$54</definedName>
    <definedName name="_xlnm.Print_Area" localSheetId="6">Terem!$A$1:$J$30</definedName>
  </definedNames>
  <calcPr calcId="145621"/>
</workbook>
</file>

<file path=xl/calcChain.xml><?xml version="1.0" encoding="utf-8"?>
<calcChain xmlns="http://schemas.openxmlformats.org/spreadsheetml/2006/main">
  <c r="D30" i="12" l="1"/>
  <c r="H30" i="12" l="1"/>
  <c r="I30" i="12"/>
  <c r="J30" i="12" s="1"/>
  <c r="H31" i="12"/>
  <c r="I31" i="12"/>
  <c r="I32" i="12" s="1"/>
  <c r="I14" i="12"/>
  <c r="H14" i="12"/>
  <c r="I29" i="12"/>
  <c r="H29" i="12"/>
  <c r="J29" i="12" s="1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3" i="12"/>
  <c r="H13" i="12"/>
  <c r="I12" i="12"/>
  <c r="H12" i="12"/>
  <c r="I11" i="12"/>
  <c r="H11" i="12"/>
  <c r="I10" i="12"/>
  <c r="H10" i="12"/>
  <c r="I39" i="9"/>
  <c r="J39" i="9"/>
  <c r="H39" i="9"/>
  <c r="J31" i="12" l="1"/>
  <c r="J32" i="12" s="1"/>
  <c r="H32" i="12"/>
  <c r="E11" i="3" s="1"/>
  <c r="J21" i="12"/>
  <c r="J14" i="12"/>
  <c r="J28" i="12"/>
  <c r="J15" i="12"/>
  <c r="J19" i="12"/>
  <c r="J12" i="12"/>
  <c r="J22" i="12"/>
  <c r="J26" i="12"/>
  <c r="J23" i="12"/>
  <c r="J27" i="12"/>
  <c r="J11" i="12"/>
  <c r="J20" i="12"/>
  <c r="J25" i="12"/>
  <c r="J13" i="12"/>
  <c r="J24" i="12"/>
  <c r="J18" i="12"/>
  <c r="J16" i="12"/>
  <c r="J17" i="12"/>
  <c r="F11" i="3"/>
  <c r="J10" i="12"/>
  <c r="G11" i="3" l="1"/>
  <c r="I49" i="7"/>
  <c r="H49" i="7"/>
  <c r="J49" i="7" l="1"/>
  <c r="I29" i="7"/>
  <c r="H29" i="7"/>
  <c r="J29" i="7" s="1"/>
  <c r="G12" i="3" l="1"/>
  <c r="F12" i="3"/>
  <c r="E12" i="3"/>
  <c r="H20" i="10" l="1"/>
  <c r="I20" i="10"/>
  <c r="J20" i="10" s="1"/>
  <c r="H21" i="10"/>
  <c r="I21" i="10"/>
  <c r="H22" i="10"/>
  <c r="I22" i="10"/>
  <c r="I19" i="10"/>
  <c r="H19" i="10"/>
  <c r="H12" i="10"/>
  <c r="H13" i="10"/>
  <c r="I13" i="10"/>
  <c r="I14" i="10"/>
  <c r="H15" i="10"/>
  <c r="I15" i="10"/>
  <c r="H16" i="10"/>
  <c r="H17" i="10"/>
  <c r="I17" i="10"/>
  <c r="H14" i="10"/>
  <c r="I16" i="10"/>
  <c r="H10" i="10"/>
  <c r="I12" i="10"/>
  <c r="J12" i="10" s="1"/>
  <c r="H11" i="10"/>
  <c r="I10" i="10"/>
  <c r="I26" i="11"/>
  <c r="H26" i="11"/>
  <c r="I25" i="11"/>
  <c r="H25" i="11"/>
  <c r="I23" i="11"/>
  <c r="H23" i="11"/>
  <c r="I16" i="11"/>
  <c r="H16" i="11"/>
  <c r="I14" i="11"/>
  <c r="H14" i="11"/>
  <c r="I13" i="11"/>
  <c r="H13" i="11"/>
  <c r="I11" i="11"/>
  <c r="H11" i="11"/>
  <c r="I10" i="11"/>
  <c r="H10" i="11"/>
  <c r="D19" i="11"/>
  <c r="D21" i="11" s="1"/>
  <c r="I21" i="11" s="1"/>
  <c r="D18" i="11"/>
  <c r="D20" i="11" s="1"/>
  <c r="I20" i="11" s="1"/>
  <c r="J23" i="11" l="1"/>
  <c r="J25" i="11"/>
  <c r="H20" i="11"/>
  <c r="J20" i="11" s="1"/>
  <c r="H19" i="11"/>
  <c r="H21" i="11"/>
  <c r="J21" i="11" s="1"/>
  <c r="J10" i="11"/>
  <c r="H18" i="11"/>
  <c r="J13" i="11"/>
  <c r="I18" i="11"/>
  <c r="J13" i="10"/>
  <c r="J26" i="11"/>
  <c r="J16" i="11"/>
  <c r="J14" i="11"/>
  <c r="I19" i="11"/>
  <c r="J19" i="11" s="1"/>
  <c r="J11" i="11"/>
  <c r="J22" i="10"/>
  <c r="J21" i="10"/>
  <c r="J19" i="10"/>
  <c r="J15" i="10"/>
  <c r="J17" i="10"/>
  <c r="J16" i="10"/>
  <c r="J14" i="10"/>
  <c r="J10" i="10"/>
  <c r="I11" i="10"/>
  <c r="J11" i="10" s="1"/>
  <c r="I9" i="10"/>
  <c r="H9" i="10"/>
  <c r="I38" i="9"/>
  <c r="J38" i="9"/>
  <c r="H38" i="9"/>
  <c r="H37" i="9"/>
  <c r="J37" i="9"/>
  <c r="I37" i="9"/>
  <c r="I36" i="9"/>
  <c r="J36" i="9"/>
  <c r="H36" i="9"/>
  <c r="I35" i="9"/>
  <c r="H35" i="9"/>
  <c r="H48" i="7"/>
  <c r="I48" i="7"/>
  <c r="J48" i="7" s="1"/>
  <c r="I47" i="7"/>
  <c r="J47" i="7" s="1"/>
  <c r="H47" i="7"/>
  <c r="I38" i="7"/>
  <c r="H38" i="7"/>
  <c r="J21" i="6"/>
  <c r="J38" i="7" l="1"/>
  <c r="J18" i="11"/>
  <c r="H27" i="11"/>
  <c r="E14" i="3" s="1"/>
  <c r="I27" i="11"/>
  <c r="F14" i="3" s="1"/>
  <c r="J9" i="10"/>
  <c r="J35" i="9"/>
  <c r="I21" i="6"/>
  <c r="K21" i="6" s="1"/>
  <c r="J16" i="6"/>
  <c r="I16" i="6"/>
  <c r="H35" i="7"/>
  <c r="J27" i="11" l="1"/>
  <c r="G14" i="3" s="1"/>
  <c r="I8" i="10"/>
  <c r="I23" i="10" s="1"/>
  <c r="F13" i="3" s="1"/>
  <c r="H8" i="10"/>
  <c r="H23" i="10" s="1"/>
  <c r="E13" i="3" s="1"/>
  <c r="J19" i="6"/>
  <c r="I19" i="6"/>
  <c r="K16" i="6"/>
  <c r="H16" i="9"/>
  <c r="I16" i="9"/>
  <c r="H17" i="9"/>
  <c r="I17" i="9"/>
  <c r="H18" i="9"/>
  <c r="I18" i="9"/>
  <c r="J18" i="9" s="1"/>
  <c r="H19" i="9"/>
  <c r="I19" i="9"/>
  <c r="H20" i="9"/>
  <c r="I20" i="9"/>
  <c r="H21" i="9"/>
  <c r="I21" i="9"/>
  <c r="H22" i="9"/>
  <c r="I22" i="9"/>
  <c r="J22" i="9" s="1"/>
  <c r="H23" i="9"/>
  <c r="I23" i="9"/>
  <c r="H24" i="9"/>
  <c r="I24" i="9"/>
  <c r="H25" i="9"/>
  <c r="I25" i="9"/>
  <c r="H26" i="9"/>
  <c r="I26" i="9"/>
  <c r="J26" i="9" s="1"/>
  <c r="H27" i="9"/>
  <c r="I27" i="9"/>
  <c r="H28" i="9"/>
  <c r="I28" i="9"/>
  <c r="H29" i="9"/>
  <c r="J29" i="9" s="1"/>
  <c r="I29" i="9"/>
  <c r="H30" i="9"/>
  <c r="I30" i="9"/>
  <c r="J30" i="9" s="1"/>
  <c r="H31" i="9"/>
  <c r="I31" i="9"/>
  <c r="H32" i="9"/>
  <c r="I32" i="9"/>
  <c r="H33" i="9"/>
  <c r="I33" i="9"/>
  <c r="I15" i="9"/>
  <c r="H15" i="9"/>
  <c r="H11" i="9"/>
  <c r="I11" i="9"/>
  <c r="H12" i="9"/>
  <c r="I12" i="9"/>
  <c r="H13" i="9"/>
  <c r="I13" i="9"/>
  <c r="I10" i="9"/>
  <c r="J10" i="9" s="1"/>
  <c r="H10" i="9"/>
  <c r="H13" i="7"/>
  <c r="I13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7" i="7"/>
  <c r="H37" i="7"/>
  <c r="I36" i="7"/>
  <c r="H36" i="7"/>
  <c r="I35" i="7"/>
  <c r="I34" i="7"/>
  <c r="H34" i="7"/>
  <c r="I33" i="7"/>
  <c r="H33" i="7"/>
  <c r="J33" i="7" s="1"/>
  <c r="I32" i="7"/>
  <c r="H32" i="7"/>
  <c r="I28" i="7"/>
  <c r="H28" i="7"/>
  <c r="I27" i="7"/>
  <c r="H27" i="7"/>
  <c r="J27" i="7" s="1"/>
  <c r="I26" i="7"/>
  <c r="H26" i="7"/>
  <c r="I25" i="7"/>
  <c r="H25" i="7"/>
  <c r="I24" i="7"/>
  <c r="H24" i="7"/>
  <c r="I23" i="7"/>
  <c r="H23" i="7"/>
  <c r="I22" i="7"/>
  <c r="H22" i="7"/>
  <c r="I21" i="7"/>
  <c r="H21" i="7"/>
  <c r="H11" i="7"/>
  <c r="I11" i="7"/>
  <c r="H12" i="7"/>
  <c r="I12" i="7"/>
  <c r="H14" i="7"/>
  <c r="I14" i="7"/>
  <c r="J14" i="7" s="1"/>
  <c r="H15" i="7"/>
  <c r="I15" i="7"/>
  <c r="H16" i="7"/>
  <c r="I16" i="7"/>
  <c r="H17" i="7"/>
  <c r="I17" i="7"/>
  <c r="H18" i="7"/>
  <c r="I18" i="7"/>
  <c r="H19" i="7"/>
  <c r="I19" i="7"/>
  <c r="I10" i="7"/>
  <c r="H10" i="7"/>
  <c r="J32" i="6"/>
  <c r="I32" i="6"/>
  <c r="J33" i="6"/>
  <c r="J29" i="6"/>
  <c r="J26" i="6"/>
  <c r="J24" i="6"/>
  <c r="I24" i="6"/>
  <c r="I11" i="6"/>
  <c r="J11" i="6"/>
  <c r="I14" i="6"/>
  <c r="J14" i="6"/>
  <c r="I17" i="6"/>
  <c r="J17" i="6"/>
  <c r="I20" i="6"/>
  <c r="J20" i="6"/>
  <c r="I50" i="7" l="1"/>
  <c r="F10" i="3" s="1"/>
  <c r="H50" i="7"/>
  <c r="E10" i="3" s="1"/>
  <c r="J19" i="7"/>
  <c r="I26" i="6"/>
  <c r="I29" i="6"/>
  <c r="J8" i="10"/>
  <c r="J23" i="10" s="1"/>
  <c r="G13" i="3" s="1"/>
  <c r="J13" i="9"/>
  <c r="J33" i="9"/>
  <c r="J25" i="9"/>
  <c r="J11" i="7"/>
  <c r="J10" i="7"/>
  <c r="J15" i="7"/>
  <c r="J12" i="7"/>
  <c r="J41" i="7"/>
  <c r="J18" i="7"/>
  <c r="J23" i="7"/>
  <c r="J16" i="7"/>
  <c r="I33" i="6"/>
  <c r="K33" i="6" s="1"/>
  <c r="K19" i="6"/>
  <c r="K32" i="6"/>
  <c r="K29" i="6"/>
  <c r="K26" i="6"/>
  <c r="K24" i="6"/>
  <c r="J46" i="7"/>
  <c r="J45" i="7"/>
  <c r="J44" i="7"/>
  <c r="J43" i="7"/>
  <c r="J42" i="7"/>
  <c r="J40" i="7"/>
  <c r="J37" i="7"/>
  <c r="J36" i="7"/>
  <c r="J35" i="7"/>
  <c r="J34" i="7"/>
  <c r="J32" i="7"/>
  <c r="J28" i="7"/>
  <c r="J26" i="7"/>
  <c r="J25" i="7"/>
  <c r="J24" i="7"/>
  <c r="J22" i="7"/>
  <c r="J21" i="7"/>
  <c r="J17" i="7"/>
  <c r="J13" i="7"/>
  <c r="J32" i="9"/>
  <c r="J31" i="9"/>
  <c r="J28" i="9"/>
  <c r="J27" i="9"/>
  <c r="J24" i="9"/>
  <c r="J23" i="9"/>
  <c r="J21" i="9"/>
  <c r="J20" i="9"/>
  <c r="J19" i="9"/>
  <c r="J17" i="9"/>
  <c r="J16" i="9"/>
  <c r="J15" i="9"/>
  <c r="J12" i="9"/>
  <c r="J11" i="9"/>
  <c r="K11" i="6"/>
  <c r="I23" i="6"/>
  <c r="J23" i="6"/>
  <c r="K17" i="6"/>
  <c r="K14" i="6"/>
  <c r="K20" i="6"/>
  <c r="J50" i="7" l="1"/>
  <c r="G10" i="3" s="1"/>
  <c r="J15" i="6"/>
  <c r="J30" i="6"/>
  <c r="I30" i="6"/>
  <c r="K23" i="6"/>
  <c r="I15" i="6" l="1"/>
  <c r="K15" i="6" s="1"/>
  <c r="J27" i="6"/>
  <c r="I27" i="6"/>
  <c r="J13" i="6"/>
  <c r="I13" i="6"/>
  <c r="J31" i="6"/>
  <c r="I31" i="6"/>
  <c r="K30" i="6"/>
  <c r="E9" i="3" l="1"/>
  <c r="F9" i="3"/>
  <c r="K27" i="6"/>
  <c r="K31" i="6"/>
  <c r="K13" i="6"/>
  <c r="J10" i="6"/>
  <c r="I10" i="6"/>
  <c r="G9" i="3" l="1"/>
  <c r="K10" i="6"/>
  <c r="I18" i="6"/>
  <c r="J18" i="6"/>
  <c r="I12" i="6"/>
  <c r="J12" i="6"/>
  <c r="I34" i="6" l="1"/>
  <c r="E8" i="3" s="1"/>
  <c r="E15" i="3" s="1"/>
  <c r="J34" i="6"/>
  <c r="F8" i="3" s="1"/>
  <c r="F15" i="3" s="1"/>
  <c r="K18" i="6"/>
  <c r="K12" i="6"/>
  <c r="K34" i="6" s="1"/>
  <c r="G8" i="3" s="1"/>
  <c r="G15" i="3" s="1"/>
</calcChain>
</file>

<file path=xl/sharedStrings.xml><?xml version="1.0" encoding="utf-8"?>
<sst xmlns="http://schemas.openxmlformats.org/spreadsheetml/2006/main" count="382" uniqueCount="181">
  <si>
    <t>S.szám</t>
  </si>
  <si>
    <t>Tétel</t>
  </si>
  <si>
    <t>Összesen</t>
  </si>
  <si>
    <t>Demecser tetőhéjazat teljeskörű felújítása</t>
  </si>
  <si>
    <t>Nyírbéltek vízmű épület felújítása 3. ütem</t>
  </si>
  <si>
    <t>Terem-Sárgaháza vízmű épület felújítása</t>
  </si>
  <si>
    <t>Kemecse vízműtelep épületének rekonstrukciója II. ütem</t>
  </si>
  <si>
    <t xml:space="preserve">Menny. </t>
  </si>
  <si>
    <t xml:space="preserve">M. egys. </t>
  </si>
  <si>
    <t>Egys. A.</t>
  </si>
  <si>
    <t>Egys. D.</t>
  </si>
  <si>
    <t>Össz. A.</t>
  </si>
  <si>
    <t>Össz. D.</t>
  </si>
  <si>
    <t>m2</t>
  </si>
  <si>
    <t>Bontás</t>
  </si>
  <si>
    <t>fm</t>
  </si>
  <si>
    <t>klt</t>
  </si>
  <si>
    <t>db</t>
  </si>
  <si>
    <t>Tetőszigetelés</t>
  </si>
  <si>
    <t>Bádogos munkák</t>
  </si>
  <si>
    <t>Építési törmelék konténerbe helyezése elszállítása, elhelyezéssel együtt</t>
  </si>
  <si>
    <t>Hörmann kapu</t>
  </si>
  <si>
    <t>Építés</t>
  </si>
  <si>
    <t>Tetőfedés bontása</t>
  </si>
  <si>
    <t>Ereszcsatorna és lefolyócső és lemezszegély bontása</t>
  </si>
  <si>
    <t>Tetőfólia, tetőléc és ellenléc bontása</t>
  </si>
  <si>
    <t>Stablon lemezelés bontása</t>
  </si>
  <si>
    <t>Tető fóliázásáa (LTF-135)</t>
  </si>
  <si>
    <t>Ellenléc szerelése</t>
  </si>
  <si>
    <t>Tető lécezése</t>
  </si>
  <si>
    <t>Lindab cseppentőlemez szerelése</t>
  </si>
  <si>
    <t>Szellőzőszalag szerelése</t>
  </si>
  <si>
    <t>Lindab R:150 ereszcsatorna szerelése</t>
  </si>
  <si>
    <t>Lindab SRÖR:100 lefolyócső szerelése</t>
  </si>
  <si>
    <t>Tető befedése LPA lindab cserepeslemezzel standard színben</t>
  </si>
  <si>
    <t>Lindab falszegély szerelése (ktsz: 40 cm)</t>
  </si>
  <si>
    <t>Lindab hajlatlemez szerelése (ktsz.: 50 cm)</t>
  </si>
  <si>
    <t>Gerincszellőző elem LGSZ beszerelése</t>
  </si>
  <si>
    <t>CT kupáslemez szerelése szivacstömítéssel</t>
  </si>
  <si>
    <t>Kéményszegély szerelése</t>
  </si>
  <si>
    <t xml:space="preserve">Lindab lvp 20 oldalemez szerelése stablonra </t>
  </si>
  <si>
    <t>Lindab lemezszegély szerelése stablonhoz (ktsz.: 20 cm)</t>
  </si>
  <si>
    <t>Fakro tetőtéri ablakok szerelése (PTP-V U3) Burkolókerettel (EZN-A)</t>
  </si>
  <si>
    <t>Áramtartó szegélyének szerelése (LW XTC)</t>
  </si>
  <si>
    <t>Hóvágó szerelése (Snöckly)</t>
  </si>
  <si>
    <t>Hulladék elszállítása</t>
  </si>
  <si>
    <t>Építőmesteri munkák</t>
  </si>
  <si>
    <t>Fali csempe bontása</t>
  </si>
  <si>
    <t>Gipszkarton mennyezet bontása</t>
  </si>
  <si>
    <t>Vakolatjavítás</t>
  </si>
  <si>
    <t>Új gipszkarton glettelése</t>
  </si>
  <si>
    <t>Gipszkarton festése két rétegben fehér színben</t>
  </si>
  <si>
    <t>Állványbérlet</t>
  </si>
  <si>
    <t>Hulladékszállítás, elhelyezéssel</t>
  </si>
  <si>
    <t>Kiszállási díj</t>
  </si>
  <si>
    <t>Műgyanta padló készítése</t>
  </si>
  <si>
    <t>Meglévő burkolat eltávolítása</t>
  </si>
  <si>
    <t>A teljes felület tisztítása nagynyomású vizesmosóval</t>
  </si>
  <si>
    <t>Összefolyó pontok süllyesztése, betonjavítás</t>
  </si>
  <si>
    <t>Lejtést adó acél profilok elhelyezése a betonban</t>
  </si>
  <si>
    <t>A teljes felület alapozása (Sikafloor 156)</t>
  </si>
  <si>
    <t>Lejtést adó műgyanta habarcspadló készítése 0,5-4 cm vastagságban.</t>
  </si>
  <si>
    <t>Habarcspadló póruslezárása (Sikafloor264)</t>
  </si>
  <si>
    <t>Műanyag nyílászárók cseréje</t>
  </si>
  <si>
    <t>Műanyag nyílászáró szerkezetek Decco70 (6 légkamrás, 70 mm beépítésű mélységű), fehér profilból; 4-16-4 mm-es Low-e átlátszó üvegezéssel, argongáz töltéssel (Ug.: 1,0 w/m2K); Roto NT vasalattal; szürke gumival, HOPPE fehér kilinccsel</t>
  </si>
  <si>
    <t>Bejárati ajtó; 1000*2100; tömör kivitel</t>
  </si>
  <si>
    <t>Bejárati ajtó; 1000*2300; tömör kivitel</t>
  </si>
  <si>
    <t xml:space="preserve">Ablak, BNY; 1200*1200 </t>
  </si>
  <si>
    <t xml:space="preserve">Ablak, BNY; 1200*1500 </t>
  </si>
  <si>
    <t>Ablak Bukó 600*1200</t>
  </si>
  <si>
    <t>Munkadíj</t>
  </si>
  <si>
    <t>Szekcionált kapu 2100*2500</t>
  </si>
  <si>
    <t>HU sínvezetés, magas sínvezetés</t>
  </si>
  <si>
    <t>Kulcsos kapcsoló a kívülről történő nyitáshoz</t>
  </si>
  <si>
    <t>Hörmann WA 300 S4 tengelyhajtás, integrált vezérléssel; komplett beépítésre kész tengelyhajtás; teljesítményfelvétel 0,25 KW; védettség IP65; integrált mikroprocesszoros vezérlés; állítható erőhatárolás nyitás-zárás impulzusra; lágy indítás, és lassított stop funkció, belső fel-stop-le nyomógombbal</t>
  </si>
  <si>
    <t>Biztosított kireteszelés áramszünet esetére belső használatra</t>
  </si>
  <si>
    <r>
      <t xml:space="preserve">Vakolatjavítás homlokzaton, a meglazult sérült vakolat leverésével, vízszintes profilos kváder képzéssel 3 cm nutázási szélességgel, hiánypótlás 5% alatt zsákos vakolóanyaggal </t>
    </r>
    <r>
      <rPr>
        <b/>
        <sz val="11"/>
        <color theme="1"/>
        <rFont val="Calibri"/>
        <family val="2"/>
        <charset val="238"/>
        <scheme val="minor"/>
      </rPr>
      <t>(Véghomlokzaton)</t>
    </r>
  </si>
  <si>
    <t>Opció1</t>
  </si>
  <si>
    <t>Opció2</t>
  </si>
  <si>
    <t>Meglévő tetőszigetelés helyenkénti javítása, függőereszcsatorna mentén és attikafalaknál</t>
  </si>
  <si>
    <r>
      <rPr>
        <b/>
        <sz val="11"/>
        <color theme="1"/>
        <rFont val="Calibri"/>
        <family val="2"/>
        <charset val="238"/>
        <scheme val="minor"/>
      </rPr>
      <t>Ablak,</t>
    </r>
    <r>
      <rPr>
        <sz val="11"/>
        <color theme="1"/>
        <rFont val="Calibri"/>
        <family val="2"/>
        <charset val="238"/>
        <scheme val="minor"/>
      </rPr>
      <t xml:space="preserve"> vagy szemöldök</t>
    </r>
    <r>
      <rPr>
        <b/>
        <sz val="11"/>
        <color theme="1"/>
        <rFont val="Calibri"/>
        <family val="2"/>
        <charset val="238"/>
        <scheme val="minor"/>
      </rPr>
      <t xml:space="preserve"> párkány</t>
    </r>
    <r>
      <rPr>
        <sz val="11"/>
        <color theme="1"/>
        <rFont val="Calibri"/>
        <family val="2"/>
        <charset val="238"/>
        <scheme val="minor"/>
      </rPr>
      <t xml:space="preserve"> színes műanyag bevonatú horganyzott acéllemzeből, 50 cm kit. Szélességig Lindab UB10 alsó ablakpárkány lemez l.v. 0,5 mm 150 mm széles 2m hosszú , Classic matt bevonattal, </t>
    </r>
    <r>
      <rPr>
        <b/>
        <sz val="11"/>
        <color theme="1"/>
        <rFont val="Calibri"/>
        <family val="2"/>
        <charset val="238"/>
        <scheme val="minor"/>
      </rPr>
      <t>RAL9002 színben</t>
    </r>
  </si>
  <si>
    <r>
      <rPr>
        <b/>
        <sz val="11"/>
        <color theme="1"/>
        <rFont val="Calibri"/>
        <family val="2"/>
        <charset val="238"/>
        <scheme val="minor"/>
      </rPr>
      <t>Vízcseppentő készítése függőereszcsatornákhoz</t>
    </r>
    <r>
      <rPr>
        <sz val="11"/>
        <color theme="1"/>
        <rFont val="Calibri"/>
        <family val="2"/>
        <charset val="238"/>
        <scheme val="minor"/>
      </rPr>
      <t xml:space="preserve">,  vízorral, rögzítéssel tömítésekkel (kt..: 300-350 mm) </t>
    </r>
    <r>
      <rPr>
        <b/>
        <sz val="11"/>
        <color theme="1"/>
        <rFont val="Calibri"/>
        <family val="2"/>
        <charset val="238"/>
        <scheme val="minor"/>
      </rPr>
      <t>Horganyzott lemezből készítve</t>
    </r>
  </si>
  <si>
    <r>
      <rPr>
        <b/>
        <sz val="11"/>
        <color theme="1"/>
        <rFont val="Calibri"/>
        <family val="2"/>
        <charset val="238"/>
        <scheme val="minor"/>
      </rPr>
      <t>Függő ereszcsatorna</t>
    </r>
    <r>
      <rPr>
        <sz val="11"/>
        <color theme="1"/>
        <rFont val="Calibri"/>
        <family val="2"/>
        <charset val="238"/>
        <scheme val="minor"/>
      </rPr>
      <t xml:space="preserve"> kivitelezése csatornavasak bitumenes lemez alatti szerkezethez történő rögzítésével, ereszcsatornával RAL színben, lejtésben elkészítve, stucnik elhelyezésével, félkör keresztmetszetben D=150 m</t>
    </r>
    <r>
      <rPr>
        <b/>
        <sz val="11"/>
        <color theme="1"/>
        <rFont val="Calibri"/>
        <family val="2"/>
        <charset val="238"/>
        <scheme val="minor"/>
      </rPr>
      <t>. Horganyzott lemezből készítv</t>
    </r>
    <r>
      <rPr>
        <sz val="11"/>
        <color theme="1"/>
        <rFont val="Calibri"/>
        <family val="2"/>
        <charset val="238"/>
        <scheme val="minor"/>
      </rPr>
      <t>e</t>
    </r>
  </si>
  <si>
    <r>
      <rPr>
        <b/>
        <sz val="11"/>
        <color theme="1"/>
        <rFont val="Calibri"/>
        <family val="2"/>
        <charset val="238"/>
        <scheme val="minor"/>
      </rPr>
      <t>Kétvízorros attika</t>
    </r>
    <r>
      <rPr>
        <sz val="11"/>
        <color theme="1"/>
        <rFont val="Calibri"/>
        <family val="2"/>
        <charset val="238"/>
        <scheme val="minor"/>
      </rPr>
      <t xml:space="preserve"> lefedés készítése szükséges tartozékokkal, állókorcos toldásokkal tömítésekkel, </t>
    </r>
    <r>
      <rPr>
        <b/>
        <sz val="11"/>
        <color theme="1"/>
        <rFont val="Calibri"/>
        <family val="2"/>
        <charset val="238"/>
        <scheme val="minor"/>
      </rPr>
      <t>horganyzott lemezből készítve</t>
    </r>
  </si>
  <si>
    <r>
      <rPr>
        <b/>
        <sz val="11"/>
        <color theme="1"/>
        <rFont val="Calibri"/>
        <family val="2"/>
        <charset val="238"/>
        <scheme val="minor"/>
      </rPr>
      <t>Lefolyó csatorna</t>
    </r>
    <r>
      <rPr>
        <sz val="11"/>
        <color theme="1"/>
        <rFont val="Calibri"/>
        <family val="2"/>
        <charset val="238"/>
        <scheme val="minor"/>
      </rPr>
      <t xml:space="preserve"> készítése DN120 mm átmérőben, kiköpővel vagy tisztítóidommal, hatttyúnyakkal a meglévővel megegyező módon, </t>
    </r>
    <r>
      <rPr>
        <b/>
        <sz val="11"/>
        <color theme="1"/>
        <rFont val="Calibri"/>
        <family val="2"/>
        <charset val="238"/>
        <scheme val="minor"/>
      </rPr>
      <t>horganyzott lemezből készítve</t>
    </r>
  </si>
  <si>
    <t xml:space="preserve">Meglévő lapostető szigetelés 1+1 rtg palazúzalékos lemez bontása, attika szigeteléssel együtt, </t>
  </si>
  <si>
    <r>
      <t xml:space="preserve">Meglévő épület </t>
    </r>
    <r>
      <rPr>
        <b/>
        <sz val="11"/>
        <color theme="1"/>
        <rFont val="Calibri"/>
        <family val="2"/>
        <charset val="238"/>
        <scheme val="minor"/>
      </rPr>
      <t>záró bitumenes tetőszigetelés készítése</t>
    </r>
    <r>
      <rPr>
        <sz val="11"/>
        <color theme="1"/>
        <rFont val="Calibri"/>
        <family val="2"/>
        <charset val="238"/>
        <scheme val="minor"/>
      </rPr>
      <t xml:space="preserve"> kellősítéssel, 1 rtg 4 mm + 1 rtg 4 mm palazúzalékos lemezzel attika szigeteléssel együtt</t>
    </r>
  </si>
  <si>
    <t>Homlokzati hőszigetelés, nemes- és lábazati vakolat,  állvány</t>
  </si>
  <si>
    <t>Hörmann SPU40 acéllamellás (625/750 mm magas; 42 mm vastag) PU kihabosítással szigetelt; ipari szekcionált kapu. Vízaszintesen bordázott; kívül választhatóan RAL színnel, belül RAL9002 törtfehér porszórásos színbevonattal, N normál sínvezetéssel. EPDM gumitömítés oldalt, felül és a lamellák között, alul kétkamrás tömítőprofil; Belső reteszelés nélkül. Biztonsági elemek:Ujjbecsípés, a tokba való benyúlás és feltolás elleni védelem. Szabad nyílásméret 2070/2440 mm</t>
  </si>
  <si>
    <t>Meglévő acélkapu bontása 2100 * 2500 mm</t>
  </si>
  <si>
    <t>Az ablakokhoz belső oldalon műanyag könyöklő külső oldalán RAL 9002 színű lemez párkányok szükségesek</t>
  </si>
  <si>
    <t>Kiegészítő munkálatok</t>
  </si>
  <si>
    <t>1,80/150 cm tető kibúvó nyílás készítése szarufák kiváltásával, kibúvó kerettel, ajtóval és szükséges bádogozási munkálatokkal</t>
  </si>
  <si>
    <t>Elektromos kapcsolótér, szociális blokk és 1 db raktár födémének fóliavédelme a kiépítés időtartalmára (beázás ellen) c.a. 50-60 m2</t>
  </si>
  <si>
    <t>Fedélszékben található kapcsolószerkények fóliavédelme eső ellen .c.a. (30-40 m2)</t>
  </si>
  <si>
    <t>K1</t>
  </si>
  <si>
    <t>K2</t>
  </si>
  <si>
    <t>K3</t>
  </si>
  <si>
    <t>K4</t>
  </si>
  <si>
    <t>Meglévő fa nyílászáró bontása  2350/2100 mm</t>
  </si>
  <si>
    <t xml:space="preserve">Bádogos munkák </t>
  </si>
  <si>
    <t>Homlokzati szigetelés</t>
  </si>
  <si>
    <t>Lakatos munka</t>
  </si>
  <si>
    <t>1 db bejárati kapu átalakítása, 2 db kerítésoszloppal úgy, hogy a dryvit elférjen.</t>
  </si>
  <si>
    <t xml:space="preserve">Egyéb </t>
  </si>
  <si>
    <t>Ereszdeszka mázolása 2 rtg.ben sötétbarna színű festékkel</t>
  </si>
  <si>
    <t>Terem-Sárgaháza Vízmű épület felújítása</t>
  </si>
  <si>
    <t>Demecser szennyvíztelep kezelőépület  tetőhéjalási és egyéb munkálatai</t>
  </si>
  <si>
    <t>Nyírbogdány szennyvíztelep víztelenítő gépház építési munkálatai</t>
  </si>
  <si>
    <t>Hörmann kapu szerelési munkálatokhoz esetleges acélkiváltó gyártása és szerelése</t>
  </si>
  <si>
    <t>Kemecse Vízműtelep dryvit vakolat készítési, bádogos és szigetelési munkálatai</t>
  </si>
  <si>
    <t>Nyírbéltek Vízmű épületrész dryvit vakolat készítési munkálatai</t>
  </si>
  <si>
    <t>Attika szigetelése 1 rtg bit. Vastaglemezzel és 1 rtg. Palazúzalékos lemezzel c.a. 50 cm-es sávban</t>
  </si>
  <si>
    <t>Homlokzati műanyag nyílászárókra lemezpárkány készítése l.v. 0,63 mm lemezből RAL 9002 színben</t>
  </si>
  <si>
    <t>Össz. Anyag</t>
  </si>
  <si>
    <t>Összes Díj</t>
  </si>
  <si>
    <t>A Nyírségvíz Zrt. 2020 évi. Építészeti munkáinak költségvetése</t>
  </si>
  <si>
    <t>Új acél padló összefolyók beépítése a szükséges bekötéssel</t>
  </si>
  <si>
    <t>K</t>
  </si>
  <si>
    <t>Hörmann kapu beépítését követően nyílás káváról a csempe leverése, vakolat javítása, káva festése szürke színre</t>
  </si>
  <si>
    <t>Kétvízorros attika lefedés készítése attika felső síkján történő rögzítéssel horganyzott lemezből L.v. 0,63 mm, esetlegesen szükséges alátétszerkezettel, vagy ragasztással</t>
  </si>
  <si>
    <t>Attikafelső síkján egyvízorros lemezfedés bontása a szükséges attika szigeteléssel együtt. (Vagy vízcseppentő leflexelése)</t>
  </si>
  <si>
    <t>Terem- Sárgaháza vízmű épület felújítása, nyílászáró cseréje (1 db), homlokzati szigetelés és nemesvakolat készítése, függőereszcsatornák és lefolyók cseréje</t>
  </si>
  <si>
    <t xml:space="preserve"> Kemecsei vízműtelep épületének szigetelése 10 cm-es szigetelő rendszerrel, nemesvakolat készítése.  Bádogos szerkezetek kicserélése. </t>
  </si>
  <si>
    <t>Opció</t>
  </si>
  <si>
    <t>Opcionális tetőszigetelés, attikával.</t>
  </si>
  <si>
    <t>Tetőhéjazat-szerkezet, csatorna, eresz lemezburkolat, tetőtéri ablakok, teljeskörű építészeti felújítása. Tetőkibúvók kialakítása.</t>
  </si>
  <si>
    <r>
      <t xml:space="preserve">Homlokzati állvány állítása csőállványból, műanyag védőfüggönnyel,szintenkénti pallóterítéssel, korláttal, lábdeszkával, kétlábas 0,6-0,9 m padlószélességgel, állvány teherbírása 2,0 KN/m2 MSZ szerin, vagy guruló állvány használata </t>
    </r>
    <r>
      <rPr>
        <b/>
        <sz val="11"/>
        <color theme="1"/>
        <rFont val="Calibri"/>
        <family val="2"/>
        <charset val="238"/>
        <scheme val="minor"/>
      </rPr>
      <t>teljes épület</t>
    </r>
  </si>
  <si>
    <t xml:space="preserve">Építési törmelék konténeres elszállítása, lerakóhelyi díjjal </t>
  </si>
  <si>
    <r>
      <t xml:space="preserve">Homlokzati állvány állítása csőállványból, műanyag védőfüggönnyel, szintenkénti pallóterítéssel, korláttal, lábdeszkával, kétlábas 0,6-0,9 m padlószélességgel, állvány teherbírása 2,0 KN/m2, vagy gurulóállvány használata MSZ szerint </t>
    </r>
    <r>
      <rPr>
        <b/>
        <sz val="11"/>
        <color theme="1"/>
        <rFont val="Calibri"/>
        <family val="2"/>
        <charset val="238"/>
        <scheme val="minor"/>
      </rPr>
      <t>teljes épület</t>
    </r>
  </si>
  <si>
    <t>Meglévő bádogos szerkezetek (vízcseppentő bontása ereszcsatorna és tető csatlakozásánál 89,9 fm, függő ereszcsatorna bontása 89,9 fm; kétvízorros attikalefedés bontása 55,4 fm; lefolyók bontása 48 fm)</t>
  </si>
  <si>
    <t>Meglévő fedélszék taréjszelemen és környezetében láng és gombamentesítés tetőbontást követően</t>
  </si>
  <si>
    <t>Meglévő függő ereszcsatorna bontása, csatorna vasakkal együtt (15,4 fm), a szükséges cserép visszaszedésével, lefolyók bontásával (8,0 fm)</t>
  </si>
  <si>
    <r>
      <t xml:space="preserve">Lábazati vakolatok díszítő és lábazati műgyantás kötőanyagú vakolatréteg felhordása alapozással együtt, kézi erővel, vödrös kiszerelésű anyagból , LB-Knauf Colorol díszítő és lábazati vakolat 24 féle színbn </t>
    </r>
    <r>
      <rPr>
        <b/>
        <sz val="11"/>
        <color theme="1"/>
        <rFont val="Calibri"/>
        <family val="2"/>
        <charset val="238"/>
        <scheme val="minor"/>
      </rPr>
      <t>Szűrőtartályos rész lábazata</t>
    </r>
  </si>
  <si>
    <r>
      <t xml:space="preserve">Vékonyvakolatok, színvakolatok felhordása alapozással együtt, előkészített felületre, vödrös kiszerelésű anyagból, vizes bázisú műgyanta kötőanyagú, vékonyvakolat készítése egy rétegben 1,5-2,5 mm-es szemcseméretben LB-KNAUF Stukturola Dekor 2 dörzsölt, fehér színben </t>
    </r>
    <r>
      <rPr>
        <b/>
        <sz val="11"/>
        <color theme="1"/>
        <rFont val="Calibri"/>
        <family val="2"/>
        <charset val="238"/>
        <scheme val="minor"/>
      </rPr>
      <t>(teljes homlokzat kávákkal, lábazat nélkül)</t>
    </r>
  </si>
  <si>
    <r>
      <t xml:space="preserve">Lábazati vakolatok díszítő és lábazati műgyantás kötőanyagú vakolatrétegfelhordása alapozással együtt, kézi erővel, vödrös kiszerelésű anyagból , LB-Knauf Colorol díszítő és lábazati vakolat 24 féle színben </t>
    </r>
    <r>
      <rPr>
        <b/>
        <sz val="11"/>
        <color theme="1"/>
        <rFont val="Calibri"/>
        <family val="2"/>
        <charset val="238"/>
        <scheme val="minor"/>
      </rPr>
      <t>(főépület, nyaktag és fejépület lábazat)</t>
    </r>
  </si>
  <si>
    <r>
      <t xml:space="preserve">Homlokzati hőszigetelés ragasztva és dübelezéssel, üvegszövetháló erősítéssel, ragasztó porból képzett ragasztóba, tagolatlan, sík, függőleges falon; Austrotherm AT H80 homlokzati hőszigetelő lemez 1000*500*100 mm </t>
    </r>
    <r>
      <rPr>
        <b/>
        <sz val="11"/>
        <color theme="1"/>
        <rFont val="Calibri"/>
        <family val="2"/>
        <charset val="238"/>
        <scheme val="minor"/>
      </rPr>
      <t>(Szűrőtartályok csővezetékeinél a homlokzati süllyesztékek síkba hozása 2 db szűrőtartálynál ÉNY-i homlokzaton és 1 db a DK-i homlokzaton)</t>
    </r>
  </si>
  <si>
    <r>
      <t xml:space="preserve">Lábazati vakolatok díszítő és lábazati műgyantás kötőanyagú vakolatréteg felhordása alapozással együtt, kézi erővel, vödrös kiszerelésű anyagból , LB-Knauf Colorol díszítő és lábazati vakolat 24 féle színben </t>
    </r>
    <r>
      <rPr>
        <b/>
        <sz val="11"/>
        <color theme="1"/>
        <rFont val="Calibri"/>
        <family val="2"/>
        <charset val="238"/>
        <scheme val="minor"/>
      </rPr>
      <t>(főépület lábazat)</t>
    </r>
  </si>
  <si>
    <r>
      <t xml:space="preserve">Homlokzati hőszigetelés, ragasztva, dübelezve, üvegszövetháló erősítéssel, glettelve  ragasztó porból képzett ragasztóba, tagolatlan, sík, függőleges falon; Austrotherm AT H80 homlokzati hőszigetelő lemez 1000*500*20 mm </t>
    </r>
    <r>
      <rPr>
        <b/>
        <sz val="11"/>
        <color theme="1"/>
        <rFont val="Calibri"/>
        <family val="2"/>
        <charset val="238"/>
        <scheme val="minor"/>
      </rPr>
      <t>beton párkányok hőszigetelése</t>
    </r>
  </si>
  <si>
    <r>
      <t xml:space="preserve">Homlokzati hőszigetelés, ragasztva, üvegszövetháló erősítéssel, dübelezve, glettelve ragasztó porból képzett ragasztóba, tagolatlan, sík, függőleges falon; Austrotherm AT H80 homlokzati hőszigetelő lemez 1000*500*20 mm </t>
    </r>
    <r>
      <rPr>
        <b/>
        <sz val="11"/>
        <color theme="1"/>
        <rFont val="Calibri"/>
        <family val="2"/>
        <charset val="238"/>
        <scheme val="minor"/>
      </rPr>
      <t>ablak és ajtókávák hőszigetelése</t>
    </r>
  </si>
  <si>
    <r>
      <t xml:space="preserve">Homlokzati hőszigetelés, ragasztva, dübelezve, üvegszövetháló erősítéssel, glettelése ragasztó porból képzett ragasztóba, tagolatlan, sík, függőleges falon; Austrotherm AT H80 homlokzati hőszigetelő lemez 1000*500*100 mm </t>
    </r>
    <r>
      <rPr>
        <b/>
        <sz val="11"/>
        <color theme="1"/>
        <rFont val="Calibri"/>
        <family val="2"/>
        <charset val="238"/>
        <scheme val="minor"/>
      </rPr>
      <t>(Teljes homloktzat kávák, lábazat és párkányok nélkül)</t>
    </r>
  </si>
  <si>
    <r>
      <t xml:space="preserve">Külső fal. Hőszigetelések épületlábazaton vagy koszorún foltonként ragasztva és dübelezve,  egy rétegben, Extrudált polisztirolhab lemezzel Austrotherm XPS TOP P extrudált polisztirolhab hőszigetelő lemez, lépcsős élkiképzéssel 615*1265*40 mm </t>
    </r>
    <r>
      <rPr>
        <b/>
        <sz val="11"/>
        <color theme="1"/>
        <rFont val="Calibri"/>
        <family val="2"/>
        <charset val="238"/>
        <scheme val="minor"/>
      </rPr>
      <t>(Kiegészítő lábazati hőszigetelés főépület és nayktag lábazatán)</t>
    </r>
  </si>
  <si>
    <r>
      <t xml:space="preserve">Külső fal. Hőszigetelések épületlábazaton vagy koszorún foltonként ragasztva és dübelezve,  egy rétegben, Extrudált polisztirolhab lemezzel Austrotherm XPS TOP P extrudált polisztirolhab hőszigetelő lemez, lépcsős élkiképzéssel 615*1265*100 mm </t>
    </r>
    <r>
      <rPr>
        <b/>
        <sz val="11"/>
        <color theme="1"/>
        <rFont val="Calibri"/>
        <family val="2"/>
        <charset val="238"/>
        <scheme val="minor"/>
      </rPr>
      <t>(Kiegészítő lábazati hőszigetelés melléképület lábazatán)</t>
    </r>
  </si>
  <si>
    <r>
      <t xml:space="preserve">Homlokzati hőszigetelés ragasztva, dübelezve, üvegszövetháló erősítéssel, gletteléssel, ragasztó porból képzett ragasztóba, tagolatlan, sík, függőleges falon; Austrotherm AT H80 homlokzati hőszigetelő lemez 1000*500*100 mm </t>
    </r>
    <r>
      <rPr>
        <b/>
        <sz val="11"/>
        <color theme="1"/>
        <rFont val="Calibri"/>
        <family val="2"/>
        <charset val="238"/>
        <scheme val="minor"/>
      </rPr>
      <t>(Teljes főépület + nyaktag+ fejépület)</t>
    </r>
  </si>
  <si>
    <r>
      <t xml:space="preserve">Külső fal. Hőszigetelések épületlábazaton vagy koszorún foltonként ragasztva és dübelezve, üvegszövetháló erősítéssel, glettelve,  egy rétegben, Extrudált polisztirolhab lemezzel Austrotherm XPS TOP P extrudált polisztirolhab hőszigetelő lemez,  615*1265*100 mm </t>
    </r>
    <r>
      <rPr>
        <b/>
        <sz val="11"/>
        <color theme="1"/>
        <rFont val="Calibri"/>
        <family val="2"/>
        <charset val="238"/>
        <scheme val="minor"/>
      </rPr>
      <t>(főépület, nyaktag és fejépület 30 cm magasságban)</t>
    </r>
  </si>
  <si>
    <r>
      <t xml:space="preserve">Külső fal. Hőszigetelések épületlábazaton vagy koszorún foltonként ragasztva és dübelezve, üvegszövethálóval, gletteléssel, egy rétegben, Extrudált polisztirolhab lemezzel Austrotherm XPS TOP P extrudált polisztirolhab hőszigetelő lemez, üvegszövet hálóval, glettelve 615*1265*100 mm </t>
    </r>
    <r>
      <rPr>
        <b/>
        <sz val="11"/>
        <color theme="1"/>
        <rFont val="Calibri"/>
        <family val="2"/>
        <charset val="238"/>
        <scheme val="minor"/>
      </rPr>
      <t>(főépület lábazata)</t>
    </r>
  </si>
  <si>
    <r>
      <t>Külső fal. Hőszigetelések épületlábazaton vagy koszorún foltonként ragasztva és dübelezve, üvegszövethálóval, gletteléssel, egy rétegben, Extrudált polisztirolhab lemezzel Austrotherm XPS TOP P extrudált polisztirolhab hőszigetelő lemez, lépcsős élkiképzéssel 615*1265*50 mm üvegszövethálóval és glettelve (</t>
    </r>
    <r>
      <rPr>
        <b/>
        <sz val="11"/>
        <color theme="1"/>
        <rFont val="Calibri"/>
        <family val="2"/>
        <charset val="238"/>
        <scheme val="minor"/>
      </rPr>
      <t>szűrőtartályok kétoldalán lévő alacsony rész lábazata)</t>
    </r>
  </si>
  <si>
    <r>
      <t xml:space="preserve">Homlokzati hőszigetelés ragasztva és dübelezve, üvegszövetháló erősítéssel,  glettelve ragasztó porból képzett ragasztóba, tagolatlan, sík, függőleges falon; Austrotherm AT H80 homlokzati hőszigetelő lemez 1000*500*20 mm </t>
    </r>
    <r>
      <rPr>
        <b/>
        <sz val="11"/>
        <color theme="1"/>
        <rFont val="Calibri"/>
        <family val="2"/>
        <charset val="238"/>
        <scheme val="minor"/>
      </rPr>
      <t>ablak és ajtókávák hőszigetelése</t>
    </r>
  </si>
  <si>
    <r>
      <t>Homlokzati hőszigetelés, ragasztva, dübelezve, üvegszövetháló erősítéssel, glettelve, ragasztó porból képzett ragasztóba, tagolatlan, sík, függőleges falon; Austrotherm AT H80 homlokzati hőszigetelő lemez 1000*500*50 mm (</t>
    </r>
    <r>
      <rPr>
        <b/>
        <sz val="11"/>
        <color theme="1"/>
        <rFont val="Calibri"/>
        <family val="2"/>
        <charset val="238"/>
        <scheme val="minor"/>
      </rPr>
      <t>szűrőtartályos rész homlokzata)</t>
    </r>
  </si>
  <si>
    <r>
      <t xml:space="preserve">Homlokzati hőszigetelés ragasztva, üvegszövetháló erősítéssel, dübelezve, glettelve ragasztó porból képzett ragasztóba, tagolatlan, sík, függőleges falon; Austrotherm AT H80 homlokzati hőszigetelő lemez 1000*500*100 mm </t>
    </r>
    <r>
      <rPr>
        <b/>
        <sz val="11"/>
        <color theme="1"/>
        <rFont val="Calibri"/>
        <family val="2"/>
        <charset val="238"/>
        <scheme val="minor"/>
      </rPr>
      <t>(Teljes homloktzat kávák, lábazat és párkányok nélkül)</t>
    </r>
  </si>
  <si>
    <r>
      <t xml:space="preserve">Külső fal. Hőszigetelések épületlábazaton vagy koszorún ragasztva, dübelezve, üvegszövetháló erősítéssel, glettelve , egy rétegben, Extrudált polisztirolhab lemezzel Austrotherm XPS TOP P extrudált polisztirolhab hőszigetelő lemez, lépcsős élkiképzéssel 615*1265*100 mm </t>
    </r>
    <r>
      <rPr>
        <b/>
        <sz val="11"/>
        <color theme="1"/>
        <rFont val="Calibri"/>
        <family val="2"/>
        <charset val="238"/>
        <scheme val="minor"/>
      </rPr>
      <t>(főépület lábazata)</t>
    </r>
  </si>
  <si>
    <r>
      <t xml:space="preserve">Vékonyvakolatok, színvakolatok felhordása alapozással együtt, előkészített felületre, vödrös kiszerelésű anyagból, vizes bázisú műgyanta kötőanyagú, vékonyvakolat készítése egy rétegben 1,5-2,5 mm-es szemcseméretben LB-KNAUF Stukturola Dekor 2 dörzsölt, fehér színben </t>
    </r>
    <r>
      <rPr>
        <b/>
        <sz val="11"/>
        <color theme="1"/>
        <rFont val="Calibri"/>
        <family val="2"/>
        <charset val="238"/>
        <scheme val="minor"/>
      </rPr>
      <t>(teljes homlokzat, kávákkal, homlokzati felülettel lábazat nélkül)</t>
    </r>
  </si>
  <si>
    <r>
      <t xml:space="preserve">Lábazati vakolatok díszítő és lábazati műgyantás kötőanyagú vakolatrétegfelhordása, kézi erővel, vödrös kiszerelésű anyagból, alapozással együtt, LB-Knauf Colorol díszítő és lábazati vakolat 24 féle színben </t>
    </r>
    <r>
      <rPr>
        <b/>
        <sz val="11"/>
        <color theme="1"/>
        <rFont val="Calibri"/>
        <family val="2"/>
        <charset val="238"/>
        <scheme val="minor"/>
      </rPr>
      <t>(főépület lábazat)</t>
    </r>
  </si>
  <si>
    <r>
      <rPr>
        <b/>
        <sz val="11"/>
        <color theme="1"/>
        <rFont val="Calibri"/>
        <family val="2"/>
        <charset val="238"/>
        <scheme val="minor"/>
      </rPr>
      <t>Függő ereszcsatorna</t>
    </r>
    <r>
      <rPr>
        <sz val="11"/>
        <color theme="1"/>
        <rFont val="Calibri"/>
        <family val="2"/>
        <charset val="238"/>
        <scheme val="minor"/>
      </rPr>
      <t xml:space="preserve"> kivitelezése csatornavasak fedélszék deszkázathoz történő rögzítésével, lejtésben elkészítve, stucnik elhelyezésével, félkör keresztmetszetben D=150 m</t>
    </r>
    <r>
      <rPr>
        <b/>
        <sz val="11"/>
        <color theme="1"/>
        <rFont val="Calibri"/>
        <family val="2"/>
        <charset val="238"/>
        <scheme val="minor"/>
      </rPr>
      <t>. Horganyzott lemezből készítve. Tetőcserepek minimálisan szükséges visszabontásával, vissza cserepezéssel.</t>
    </r>
  </si>
  <si>
    <t>Nyírbéltek vízműépületen  külső felületének homlokzat szigetelése és nemesvakolat készítése, bádogos munkálatokkal.</t>
  </si>
  <si>
    <t>Nyílászáró beépítés</t>
  </si>
  <si>
    <t>Homlokzati műanyag ajtó beépítése 6 légkamrás profilból, kilinccsel, biztonsági zárral 1,1W/m2K hőátbocsátási tényezővel, szükséges szegőkkel, stadur betétekkel, méret 2350/2100 mm. Homlokzati ajtó, nyitásirány kifelé, jobbos, küszöbbel.</t>
  </si>
  <si>
    <t>A fenti projektekből a Kemecse és Nyírbéltek projektekhez a rendelkezésre álló alaprajzot megküldjük. Az összes projekt helyszíni felmérését az ajánlatadáshoz kérjük elvégezni szíveskedjenek. A felmérések elvégzése a Vállalkozó felelősége.</t>
  </si>
  <si>
    <t>Nyírbogdány szennyvíztelep lapos és magastető rekonstrukciós munkálatai</t>
  </si>
  <si>
    <t>Ereszcsatorna , lefolyócső és lemezszegély bontása</t>
  </si>
  <si>
    <t>Tetőléc bontása</t>
  </si>
  <si>
    <t>Tető fóliázása (LTF-135)</t>
  </si>
  <si>
    <t>Tető befedése régi cserépfedéssel és szükséges pótlásokkal</t>
  </si>
  <si>
    <t>Lindab fal- és oromszegély szerelése</t>
  </si>
  <si>
    <t>Meglévő kémények szegése</t>
  </si>
  <si>
    <t>Lapostető tetőszigetelésének elkészítése</t>
  </si>
  <si>
    <t>Lapostető lemezszegélyének készítése</t>
  </si>
  <si>
    <t>Polikarbonát tető bontása</t>
  </si>
  <si>
    <t>Polikarbonát tető cseréje</t>
  </si>
  <si>
    <t>Áramtartó szegélyének szerelése</t>
  </si>
  <si>
    <t>Lapos- és magastető rekonstrukció</t>
  </si>
  <si>
    <t>Nyírbogdány sz.v. telep technológiai épület víztelenítő gépház felújítása</t>
  </si>
  <si>
    <t>Nyírbogdány sz.v. telep tetőszerkezetének (lapos és magastető) teljeskörű építészeti rekonstrukciója</t>
  </si>
  <si>
    <t>Szükségessé vált 2 db polikarbonát tetőcsere, beazás miatt. Lapostető és magastető csatlakozások javítása (bádogos szerkezetek részbeni kicserélésre, törött cserép kicserélése stb.)</t>
  </si>
  <si>
    <t>A belso fal hidegburkolása , Hörmann kapu beépítése. Betonaljzat és padlóösszefolyók felújítása kiegyenlíto betonnal és műgyantás padló felújítással, nyílászárók cseréje</t>
  </si>
  <si>
    <t>Lapostető attika szigetelése bitumenes lemezzel (felhajtás L.300.150.2. mm lemezre)</t>
  </si>
  <si>
    <t>Lapostető attika mentén horganyzott L.300.150.2 mm lemez gyártása, szerelése beütőékkel. (attika mentén 3,55 m *4 db + kupola kétoldali lábazat  "J" profil 8,44 *2 db)</t>
  </si>
  <si>
    <r>
      <t xml:space="preserve">Fali csempével történő burkolás, </t>
    </r>
    <r>
      <rPr>
        <sz val="11"/>
        <color rgb="FFFF0000"/>
        <rFont val="Calibri"/>
        <family val="2"/>
        <charset val="238"/>
        <scheme val="minor"/>
      </rPr>
      <t>fuga színe manhattan szürke</t>
    </r>
  </si>
  <si>
    <r>
      <t xml:space="preserve">Gipszkartonozás 5 m magasságban, </t>
    </r>
    <r>
      <rPr>
        <sz val="11"/>
        <color rgb="FFFF0000"/>
        <rFont val="Calibri"/>
        <family val="2"/>
        <charset val="238"/>
        <scheme val="minor"/>
      </rPr>
      <t>Aquaboard építőlemezzel</t>
    </r>
  </si>
  <si>
    <r>
      <t xml:space="preserve">Vékonyvakolatok, színvakolatok felhordása alapozással együtt,  vödrös kiszerelésű anyagból, vizes bázisú műgyanta kötőanyagú, vékonyvakolat készítése egy rétegben 1,5-2,5 mm-es szemcseméretben LB-KNAUF Stukturola Dekor 2 dörzsölt, </t>
    </r>
    <r>
      <rPr>
        <b/>
        <u/>
        <sz val="11"/>
        <color rgb="FFFF0000"/>
        <rFont val="Calibri"/>
        <family val="2"/>
        <charset val="238"/>
        <scheme val="minor"/>
      </rPr>
      <t>halvány sárga színben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(teljes homlokzati beton párkánnyal, kávákkal, homlokzati felülettel lábazat nélkül)</t>
    </r>
  </si>
  <si>
    <r>
      <t xml:space="preserve">Vegyszerálló csúszásmentes műgyanta bev. (Sikafloor 264). </t>
    </r>
    <r>
      <rPr>
        <sz val="11"/>
        <color rgb="FFFF0000"/>
        <rFont val="Calibri"/>
        <family val="2"/>
        <charset val="238"/>
        <scheme val="minor"/>
      </rPr>
      <t>Színe szürke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</si>
</sst>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&quot;Ft&quot;_-;\-* #,##0\ &quot;Ft&quot;_-;_-* &quot;-&quot;??\ &quot;Ft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43" fontId="0" fillId="0" borderId="1" xfId="2" applyNumberFormat="1" applyFont="1" applyBorder="1"/>
    <xf numFmtId="43" fontId="0" fillId="0" borderId="1" xfId="2" applyNumberFormat="1" applyFont="1" applyBorder="1" applyAlignment="1">
      <alignment horizontal="center"/>
    </xf>
    <xf numFmtId="43" fontId="0" fillId="0" borderId="0" xfId="2" applyNumberFormat="1" applyFont="1"/>
    <xf numFmtId="0" fontId="0" fillId="2" borderId="1" xfId="0" applyFill="1" applyBorder="1" applyAlignment="1">
      <alignment horizontal="left" wrapText="1"/>
    </xf>
    <xf numFmtId="43" fontId="0" fillId="2" borderId="1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left" wrapText="1"/>
    </xf>
    <xf numFmtId="43" fontId="2" fillId="2" borderId="1" xfId="2" applyNumberFormat="1" applyFont="1" applyFill="1" applyBorder="1"/>
    <xf numFmtId="0" fontId="2" fillId="2" borderId="1" xfId="0" applyFont="1" applyFill="1" applyBorder="1"/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left" wrapText="1"/>
    </xf>
    <xf numFmtId="43" fontId="0" fillId="0" borderId="1" xfId="2" applyNumberFormat="1" applyFont="1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43" fontId="0" fillId="0" borderId="0" xfId="2" applyFont="1"/>
    <xf numFmtId="43" fontId="0" fillId="0" borderId="0" xfId="2" applyFont="1" applyAlignment="1">
      <alignment horizontal="center"/>
    </xf>
    <xf numFmtId="43" fontId="0" fillId="0" borderId="0" xfId="2" applyFont="1" applyBorder="1" applyAlignment="1">
      <alignment horizontal="center" wrapText="1"/>
    </xf>
    <xf numFmtId="44" fontId="0" fillId="0" borderId="1" xfId="1" applyFont="1" applyBorder="1"/>
    <xf numFmtId="44" fontId="0" fillId="2" borderId="1" xfId="1" applyFont="1" applyFill="1" applyBorder="1"/>
    <xf numFmtId="44" fontId="0" fillId="0" borderId="0" xfId="1" applyFont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2" fillId="2" borderId="1" xfId="1" applyNumberFormat="1" applyFont="1" applyFill="1" applyBorder="1"/>
    <xf numFmtId="164" fontId="0" fillId="0" borderId="0" xfId="1" applyNumberFormat="1" applyFont="1"/>
    <xf numFmtId="0" fontId="0" fillId="0" borderId="2" xfId="0" applyBorder="1" applyAlignment="1">
      <alignment horizontal="left" wrapText="1"/>
    </xf>
    <xf numFmtId="43" fontId="0" fillId="0" borderId="2" xfId="2" applyNumberFormat="1" applyFont="1" applyBorder="1"/>
    <xf numFmtId="0" fontId="0" fillId="0" borderId="2" xfId="0" applyBorder="1"/>
    <xf numFmtId="164" fontId="0" fillId="0" borderId="2" xfId="1" applyNumberFormat="1" applyFont="1" applyBorder="1"/>
    <xf numFmtId="0" fontId="3" fillId="0" borderId="1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43" fontId="2" fillId="2" borderId="4" xfId="2" applyNumberFormat="1" applyFont="1" applyFill="1" applyBorder="1"/>
    <xf numFmtId="0" fontId="2" fillId="2" borderId="4" xfId="0" applyFont="1" applyFill="1" applyBorder="1"/>
    <xf numFmtId="164" fontId="2" fillId="2" borderId="4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wrapText="1"/>
    </xf>
    <xf numFmtId="43" fontId="0" fillId="0" borderId="7" xfId="2" applyNumberFormat="1" applyFont="1" applyBorder="1"/>
    <xf numFmtId="0" fontId="0" fillId="0" borderId="7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2" borderId="9" xfId="0" applyFill="1" applyBorder="1" applyAlignment="1">
      <alignment horizontal="center"/>
    </xf>
    <xf numFmtId="164" fontId="0" fillId="2" borderId="10" xfId="1" applyNumberFormat="1" applyFont="1" applyFill="1" applyBorder="1"/>
    <xf numFmtId="0" fontId="0" fillId="0" borderId="9" xfId="0" applyBorder="1" applyAlignment="1">
      <alignment horizontal="center"/>
    </xf>
    <xf numFmtId="164" fontId="0" fillId="0" borderId="10" xfId="1" applyNumberFormat="1" applyFont="1" applyBorder="1"/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2" xfId="1" applyNumberFormat="1" applyFont="1" applyBorder="1"/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43" fontId="0" fillId="0" borderId="2" xfId="2" applyNumberFormat="1" applyFont="1" applyFill="1" applyBorder="1"/>
    <xf numFmtId="0" fontId="0" fillId="0" borderId="2" xfId="0" applyFill="1" applyBorder="1"/>
    <xf numFmtId="0" fontId="2" fillId="2" borderId="3" xfId="0" applyFont="1" applyFill="1" applyBorder="1" applyAlignment="1">
      <alignment horizontal="center"/>
    </xf>
    <xf numFmtId="44" fontId="0" fillId="0" borderId="7" xfId="1" applyFont="1" applyBorder="1"/>
    <xf numFmtId="44" fontId="0" fillId="0" borderId="8" xfId="1" applyFont="1" applyBorder="1"/>
    <xf numFmtId="44" fontId="0" fillId="2" borderId="10" xfId="1" applyFont="1" applyFill="1" applyBorder="1"/>
    <xf numFmtId="44" fontId="0" fillId="0" borderId="10" xfId="1" applyFont="1" applyBorder="1"/>
    <xf numFmtId="44" fontId="0" fillId="0" borderId="1" xfId="1" applyFont="1" applyFill="1" applyBorder="1"/>
    <xf numFmtId="44" fontId="0" fillId="0" borderId="2" xfId="1" applyFont="1" applyFill="1" applyBorder="1"/>
    <xf numFmtId="0" fontId="0" fillId="0" borderId="11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4" xfId="2" applyNumberFormat="1" applyFont="1" applyFill="1" applyBorder="1"/>
    <xf numFmtId="0" fontId="0" fillId="2" borderId="4" xfId="0" applyFill="1" applyBorder="1"/>
    <xf numFmtId="164" fontId="2" fillId="2" borderId="10" xfId="1" applyNumberFormat="1" applyFont="1" applyFill="1" applyBorder="1"/>
    <xf numFmtId="164" fontId="0" fillId="2" borderId="4" xfId="1" applyNumberFormat="1" applyFont="1" applyFill="1" applyBorder="1"/>
    <xf numFmtId="0" fontId="0" fillId="2" borderId="13" xfId="0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43" fontId="0" fillId="2" borderId="14" xfId="2" applyNumberFormat="1" applyFont="1" applyFill="1" applyBorder="1"/>
    <xf numFmtId="0" fontId="0" fillId="2" borderId="14" xfId="0" applyFill="1" applyBorder="1"/>
    <xf numFmtId="164" fontId="0" fillId="2" borderId="14" xfId="1" applyNumberFormat="1" applyFont="1" applyFill="1" applyBorder="1"/>
    <xf numFmtId="164" fontId="0" fillId="2" borderId="15" xfId="1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43" fontId="2" fillId="0" borderId="4" xfId="2" applyNumberFormat="1" applyFont="1" applyBorder="1"/>
    <xf numFmtId="0" fontId="2" fillId="0" borderId="4" xfId="0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43" fontId="3" fillId="0" borderId="1" xfId="2" applyNumberFormat="1" applyFont="1" applyBorder="1"/>
    <xf numFmtId="0" fontId="3" fillId="0" borderId="1" xfId="0" applyFont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wrapText="1"/>
    </xf>
    <xf numFmtId="43" fontId="2" fillId="2" borderId="17" xfId="2" applyNumberFormat="1" applyFont="1" applyFill="1" applyBorder="1"/>
    <xf numFmtId="0" fontId="2" fillId="2" borderId="17" xfId="0" applyFont="1" applyFill="1" applyBorder="1"/>
    <xf numFmtId="0" fontId="0" fillId="0" borderId="11" xfId="0" applyFill="1" applyBorder="1" applyAlignment="1">
      <alignment horizontal="center"/>
    </xf>
    <xf numFmtId="44" fontId="0" fillId="0" borderId="2" xfId="1" applyFont="1" applyBorder="1"/>
    <xf numFmtId="44" fontId="0" fillId="0" borderId="12" xfId="1" applyFont="1" applyBorder="1"/>
    <xf numFmtId="44" fontId="2" fillId="2" borderId="17" xfId="1" applyFont="1" applyFill="1" applyBorder="1"/>
    <xf numFmtId="44" fontId="2" fillId="2" borderId="1" xfId="1" applyFont="1" applyFill="1" applyBorder="1"/>
    <xf numFmtId="44" fontId="2" fillId="2" borderId="10" xfId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wrapText="1"/>
    </xf>
    <xf numFmtId="43" fontId="0" fillId="0" borderId="14" xfId="2" applyNumberFormat="1" applyFont="1" applyBorder="1"/>
    <xf numFmtId="0" fontId="0" fillId="0" borderId="14" xfId="0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2" borderId="5" xfId="1" applyNumberFormat="1" applyFont="1" applyFill="1" applyBorder="1"/>
    <xf numFmtId="0" fontId="0" fillId="0" borderId="0" xfId="0" applyAlignment="1">
      <alignment horizontal="left" wrapText="1"/>
    </xf>
    <xf numFmtId="0" fontId="2" fillId="2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4" fontId="2" fillId="2" borderId="4" xfId="1" applyFont="1" applyFill="1" applyBorder="1"/>
    <xf numFmtId="164" fontId="2" fillId="2" borderId="4" xfId="0" applyNumberFormat="1" applyFont="1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 wrapText="1"/>
    </xf>
    <xf numFmtId="43" fontId="0" fillId="0" borderId="28" xfId="2" applyNumberFormat="1" applyFont="1" applyBorder="1"/>
    <xf numFmtId="0" fontId="0" fillId="0" borderId="28" xfId="0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43" fontId="0" fillId="3" borderId="1" xfId="2" applyNumberFormat="1" applyFont="1" applyFill="1" applyBorder="1"/>
    <xf numFmtId="0" fontId="0" fillId="3" borderId="1" xfId="0" applyFill="1" applyBorder="1"/>
    <xf numFmtId="164" fontId="0" fillId="3" borderId="1" xfId="1" applyNumberFormat="1" applyFont="1" applyFill="1" applyBorder="1"/>
    <xf numFmtId="164" fontId="0" fillId="3" borderId="10" xfId="1" applyNumberFormat="1" applyFont="1" applyFill="1" applyBorder="1"/>
    <xf numFmtId="44" fontId="1" fillId="0" borderId="1" xfId="1" applyFont="1" applyFill="1" applyBorder="1"/>
    <xf numFmtId="0" fontId="0" fillId="0" borderId="1" xfId="0" applyBorder="1" applyAlignment="1">
      <alignment horizontal="left"/>
    </xf>
    <xf numFmtId="164" fontId="2" fillId="2" borderId="4" xfId="1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164" fontId="2" fillId="2" borderId="5" xfId="1" applyNumberFormat="1" applyFont="1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left" wrapText="1"/>
    </xf>
    <xf numFmtId="164" fontId="2" fillId="2" borderId="31" xfId="1" applyNumberFormat="1" applyFont="1" applyFill="1" applyBorder="1" applyAlignment="1">
      <alignment horizontal="center"/>
    </xf>
    <xf numFmtId="164" fontId="2" fillId="2" borderId="31" xfId="1" applyNumberFormat="1" applyFont="1" applyFill="1" applyBorder="1"/>
    <xf numFmtId="164" fontId="2" fillId="2" borderId="32" xfId="1" applyNumberFormat="1" applyFont="1" applyFill="1" applyBorder="1"/>
    <xf numFmtId="164" fontId="2" fillId="2" borderId="17" xfId="1" applyNumberFormat="1" applyFont="1" applyFill="1" applyBorder="1" applyAlignment="1">
      <alignment horizontal="center"/>
    </xf>
    <xf numFmtId="164" fontId="2" fillId="2" borderId="18" xfId="1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164" fontId="0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164" fontId="0" fillId="0" borderId="7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28" xfId="0" applyBorder="1" applyAlignment="1">
      <alignment wrapText="1"/>
    </xf>
    <xf numFmtId="164" fontId="0" fillId="0" borderId="28" xfId="1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3">
    <cellStyle name="Ezres" xfId="2" builtinId="3"/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8"/>
  <sheetViews>
    <sheetView tabSelected="1" view="pageBreakPreview" zoomScale="115" zoomScaleNormal="100" zoomScaleSheetLayoutView="115" workbookViewId="0">
      <selection activeCell="A11" sqref="A11"/>
    </sheetView>
  </sheetViews>
  <sheetFormatPr defaultRowHeight="15" x14ac:dyDescent="0.25"/>
  <cols>
    <col min="2" max="2" width="10.140625" style="1" customWidth="1"/>
    <col min="3" max="3" width="35.28515625" style="6" customWidth="1"/>
    <col min="4" max="4" width="37.85546875" style="6" customWidth="1"/>
    <col min="5" max="5" width="17.140625" style="4" customWidth="1"/>
    <col min="6" max="6" width="16.5703125" style="35" customWidth="1"/>
    <col min="7" max="7" width="18.140625" style="35" customWidth="1"/>
  </cols>
  <sheetData>
    <row r="2" spans="2:11" ht="15.75" thickBot="1" x14ac:dyDescent="0.3"/>
    <row r="3" spans="2:11" x14ac:dyDescent="0.25">
      <c r="C3" s="148" t="s">
        <v>116</v>
      </c>
      <c r="D3" s="149"/>
      <c r="E3" s="149"/>
      <c r="F3" s="150"/>
    </row>
    <row r="4" spans="2:11" ht="15.75" thickBot="1" x14ac:dyDescent="0.3">
      <c r="C4" s="151"/>
      <c r="D4" s="152"/>
      <c r="E4" s="152"/>
      <c r="F4" s="153"/>
    </row>
    <row r="6" spans="2:11" ht="15.75" thickBot="1" x14ac:dyDescent="0.3"/>
    <row r="7" spans="2:11" ht="15.75" thickBot="1" x14ac:dyDescent="0.3">
      <c r="B7" s="131" t="s">
        <v>0</v>
      </c>
      <c r="C7" s="132" t="s">
        <v>1</v>
      </c>
      <c r="D7" s="132"/>
      <c r="E7" s="133" t="s">
        <v>114</v>
      </c>
      <c r="F7" s="134" t="s">
        <v>115</v>
      </c>
      <c r="G7" s="135" t="s">
        <v>2</v>
      </c>
    </row>
    <row r="8" spans="2:11" ht="60" x14ac:dyDescent="0.25">
      <c r="B8" s="46">
        <v>208</v>
      </c>
      <c r="C8" s="47" t="s">
        <v>6</v>
      </c>
      <c r="D8" s="142" t="s">
        <v>123</v>
      </c>
      <c r="E8" s="143">
        <f>'Kemecse vízmű'!I34</f>
        <v>0</v>
      </c>
      <c r="F8" s="50">
        <f>'Kemecse vízmű'!J34</f>
        <v>0</v>
      </c>
      <c r="G8" s="51">
        <f>'Kemecse vízmű'!K34</f>
        <v>0</v>
      </c>
    </row>
    <row r="9" spans="2:11" ht="30" x14ac:dyDescent="0.25">
      <c r="B9" s="120" t="s">
        <v>124</v>
      </c>
      <c r="C9" s="121" t="s">
        <v>6</v>
      </c>
      <c r="D9" s="138" t="s">
        <v>125</v>
      </c>
      <c r="E9" s="139">
        <f>'Kemecse vízmű'!I27+'Kemecse vízmű'!I24</f>
        <v>0</v>
      </c>
      <c r="F9" s="124">
        <f>'Kemecse vízmű'!J27+'Kemecse vízmű'!J24</f>
        <v>0</v>
      </c>
      <c r="G9" s="125">
        <f>'Kemecse vízmű'!K27+'Kemecse vízmű'!K24</f>
        <v>0</v>
      </c>
    </row>
    <row r="10" spans="2:11" ht="102" customHeight="1" x14ac:dyDescent="0.25">
      <c r="B10" s="57">
        <v>228</v>
      </c>
      <c r="C10" s="140" t="s">
        <v>171</v>
      </c>
      <c r="D10" s="140" t="s">
        <v>174</v>
      </c>
      <c r="E10" s="141">
        <f>'Nyírbogdány víztelenítő gépház'!H50</f>
        <v>0</v>
      </c>
      <c r="F10" s="141">
        <f>'Nyírbogdány víztelenítő gépház'!I50</f>
        <v>0</v>
      </c>
      <c r="G10" s="144">
        <f>'Nyírbogdány víztelenítő gépház'!J50</f>
        <v>0</v>
      </c>
      <c r="K10" s="19"/>
    </row>
    <row r="11" spans="2:11" ht="81.75" customHeight="1" x14ac:dyDescent="0.25">
      <c r="B11" s="57">
        <v>229</v>
      </c>
      <c r="C11" s="140" t="s">
        <v>172</v>
      </c>
      <c r="D11" s="140" t="s">
        <v>173</v>
      </c>
      <c r="E11" s="141">
        <f>'Nyírbogdány tető rekonstrukció'!H32</f>
        <v>0</v>
      </c>
      <c r="F11" s="141">
        <f>'Nyírbogdány tető rekonstrukció'!I32</f>
        <v>0</v>
      </c>
      <c r="G11" s="144">
        <f>'Nyírbogdány tető rekonstrukció'!J32</f>
        <v>0</v>
      </c>
    </row>
    <row r="12" spans="2:11" ht="60" x14ac:dyDescent="0.25">
      <c r="B12" s="54">
        <v>235</v>
      </c>
      <c r="C12" s="5" t="s">
        <v>3</v>
      </c>
      <c r="D12" s="3" t="s">
        <v>126</v>
      </c>
      <c r="E12" s="2">
        <f>Demecser!H39</f>
        <v>0</v>
      </c>
      <c r="F12" s="32">
        <f>Demecser!I39</f>
        <v>0</v>
      </c>
      <c r="G12" s="55">
        <f>Demecser!J39</f>
        <v>0</v>
      </c>
    </row>
    <row r="13" spans="2:11" ht="60" x14ac:dyDescent="0.25">
      <c r="B13" s="54">
        <v>325</v>
      </c>
      <c r="C13" s="5" t="s">
        <v>4</v>
      </c>
      <c r="D13" s="3" t="s">
        <v>154</v>
      </c>
      <c r="E13" s="2">
        <f>Nyírbéltek!H23</f>
        <v>0</v>
      </c>
      <c r="F13" s="32">
        <f>Nyírbéltek!I23</f>
        <v>0</v>
      </c>
      <c r="G13" s="55">
        <f>Nyírbéltek!J23</f>
        <v>0</v>
      </c>
    </row>
    <row r="14" spans="2:11" ht="75.75" thickBot="1" x14ac:dyDescent="0.3">
      <c r="B14" s="114">
        <v>337</v>
      </c>
      <c r="C14" s="115" t="s">
        <v>5</v>
      </c>
      <c r="D14" s="145" t="s">
        <v>122</v>
      </c>
      <c r="E14" s="146">
        <f>Terem!H27</f>
        <v>0</v>
      </c>
      <c r="F14" s="118">
        <f>Terem!I27</f>
        <v>0</v>
      </c>
      <c r="G14" s="119">
        <f>Terem!J27</f>
        <v>0</v>
      </c>
    </row>
    <row r="15" spans="2:11" ht="15.75" thickBot="1" x14ac:dyDescent="0.3">
      <c r="B15" s="92"/>
      <c r="C15" s="93" t="s">
        <v>2</v>
      </c>
      <c r="D15" s="93"/>
      <c r="E15" s="136">
        <f>SUM(E8:E14)</f>
        <v>0</v>
      </c>
      <c r="F15" s="136">
        <f t="shared" ref="F15:G15" si="0">SUM(F8:F14)</f>
        <v>0</v>
      </c>
      <c r="G15" s="137">
        <f t="shared" si="0"/>
        <v>0</v>
      </c>
    </row>
    <row r="17" spans="2:7" x14ac:dyDescent="0.25">
      <c r="B17" s="147" t="s">
        <v>157</v>
      </c>
      <c r="C17" s="147"/>
      <c r="D17" s="147"/>
      <c r="E17" s="147"/>
      <c r="F17" s="147"/>
      <c r="G17" s="147"/>
    </row>
    <row r="18" spans="2:7" x14ac:dyDescent="0.25">
      <c r="B18" s="147"/>
      <c r="C18" s="147"/>
      <c r="D18" s="147"/>
      <c r="E18" s="147"/>
      <c r="F18" s="147"/>
      <c r="G18" s="147"/>
    </row>
  </sheetData>
  <mergeCells count="2">
    <mergeCell ref="B17:G18"/>
    <mergeCell ref="C3:F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7"/>
  <sheetViews>
    <sheetView view="pageBreakPreview" zoomScale="115" zoomScaleNormal="100" zoomScaleSheetLayoutView="115" workbookViewId="0">
      <selection activeCell="F12" sqref="F12"/>
    </sheetView>
  </sheetViews>
  <sheetFormatPr defaultRowHeight="15" x14ac:dyDescent="0.25"/>
  <cols>
    <col min="3" max="3" width="9.140625" style="1"/>
    <col min="4" max="4" width="29.28515625" style="6" customWidth="1"/>
    <col min="5" max="5" width="14.42578125" style="11" customWidth="1"/>
    <col min="7" max="8" width="11.5703125" style="35" bestFit="1" customWidth="1"/>
    <col min="9" max="11" width="15.28515625" style="35" bestFit="1" customWidth="1"/>
    <col min="13" max="13" width="24.42578125" style="27" customWidth="1"/>
  </cols>
  <sheetData>
    <row r="2" spans="3:11" ht="15.75" thickBot="1" x14ac:dyDescent="0.3">
      <c r="D2" s="109"/>
    </row>
    <row r="3" spans="3:11" x14ac:dyDescent="0.25">
      <c r="D3" s="148" t="s">
        <v>110</v>
      </c>
      <c r="E3" s="149"/>
      <c r="F3" s="149"/>
      <c r="G3" s="149"/>
      <c r="H3" s="149"/>
      <c r="I3" s="149"/>
      <c r="J3" s="150"/>
    </row>
    <row r="4" spans="3:11" x14ac:dyDescent="0.25">
      <c r="D4" s="156"/>
      <c r="E4" s="157"/>
      <c r="F4" s="157"/>
      <c r="G4" s="157"/>
      <c r="H4" s="157"/>
      <c r="I4" s="157"/>
      <c r="J4" s="158"/>
    </row>
    <row r="5" spans="3:11" ht="15.75" thickBot="1" x14ac:dyDescent="0.3">
      <c r="D5" s="151"/>
      <c r="E5" s="152"/>
      <c r="F5" s="152"/>
      <c r="G5" s="152"/>
      <c r="H5" s="152"/>
      <c r="I5" s="152"/>
      <c r="J5" s="153"/>
    </row>
    <row r="7" spans="3:11" ht="15.75" thickBot="1" x14ac:dyDescent="0.3"/>
    <row r="8" spans="3:11" ht="15.75" thickBot="1" x14ac:dyDescent="0.3">
      <c r="C8" s="84" t="s">
        <v>0</v>
      </c>
      <c r="D8" s="85" t="s">
        <v>1</v>
      </c>
      <c r="E8" s="86" t="s">
        <v>7</v>
      </c>
      <c r="F8" s="87" t="s">
        <v>8</v>
      </c>
      <c r="G8" s="88" t="s">
        <v>9</v>
      </c>
      <c r="H8" s="88" t="s">
        <v>10</v>
      </c>
      <c r="I8" s="88" t="s">
        <v>11</v>
      </c>
      <c r="J8" s="88" t="s">
        <v>12</v>
      </c>
      <c r="K8" s="89" t="s">
        <v>2</v>
      </c>
    </row>
    <row r="9" spans="3:11" ht="45" x14ac:dyDescent="0.25">
      <c r="C9" s="78"/>
      <c r="D9" s="79" t="s">
        <v>87</v>
      </c>
      <c r="E9" s="80"/>
      <c r="F9" s="81"/>
      <c r="G9" s="82"/>
      <c r="H9" s="82"/>
      <c r="I9" s="82"/>
      <c r="J9" s="82"/>
      <c r="K9" s="83"/>
    </row>
    <row r="10" spans="3:11" ht="135" x14ac:dyDescent="0.25">
      <c r="C10" s="54">
        <v>1</v>
      </c>
      <c r="D10" s="5" t="s">
        <v>127</v>
      </c>
      <c r="E10" s="9">
        <v>543.70000000000005</v>
      </c>
      <c r="F10" s="8" t="s">
        <v>13</v>
      </c>
      <c r="G10" s="32">
        <v>0</v>
      </c>
      <c r="H10" s="32">
        <v>0</v>
      </c>
      <c r="I10" s="32">
        <f>G10*E10</f>
        <v>0</v>
      </c>
      <c r="J10" s="32">
        <f>H10*E10</f>
        <v>0</v>
      </c>
      <c r="K10" s="55">
        <f>J10+I10</f>
        <v>0</v>
      </c>
    </row>
    <row r="11" spans="3:11" ht="30" x14ac:dyDescent="0.25">
      <c r="C11" s="54">
        <v>2</v>
      </c>
      <c r="D11" s="5" t="s">
        <v>128</v>
      </c>
      <c r="E11" s="9">
        <v>1</v>
      </c>
      <c r="F11" s="8" t="s">
        <v>16</v>
      </c>
      <c r="G11" s="32">
        <v>0</v>
      </c>
      <c r="H11" s="32">
        <v>0</v>
      </c>
      <c r="I11" s="32">
        <f t="shared" ref="I11:I21" si="0">G11*E11</f>
        <v>0</v>
      </c>
      <c r="J11" s="32">
        <f t="shared" ref="J11:J21" si="1">H11*E11</f>
        <v>0</v>
      </c>
      <c r="K11" s="55">
        <f t="shared" ref="K11:K21" si="2">J11+I11</f>
        <v>0</v>
      </c>
    </row>
    <row r="12" spans="3:11" ht="195" x14ac:dyDescent="0.25">
      <c r="C12" s="54">
        <v>3</v>
      </c>
      <c r="D12" s="5" t="s">
        <v>179</v>
      </c>
      <c r="E12" s="9">
        <v>482.14</v>
      </c>
      <c r="F12" s="8" t="s">
        <v>13</v>
      </c>
      <c r="G12" s="32">
        <v>0</v>
      </c>
      <c r="H12" s="32">
        <v>0</v>
      </c>
      <c r="I12" s="32">
        <f t="shared" si="0"/>
        <v>0</v>
      </c>
      <c r="J12" s="32">
        <f t="shared" si="1"/>
        <v>0</v>
      </c>
      <c r="K12" s="55">
        <f t="shared" si="2"/>
        <v>0</v>
      </c>
    </row>
    <row r="13" spans="3:11" ht="120" x14ac:dyDescent="0.25">
      <c r="C13" s="54">
        <v>5</v>
      </c>
      <c r="D13" s="5" t="s">
        <v>137</v>
      </c>
      <c r="E13" s="9">
        <v>41.254499999999986</v>
      </c>
      <c r="F13" s="8" t="s">
        <v>13</v>
      </c>
      <c r="G13" s="32">
        <v>0</v>
      </c>
      <c r="H13" s="32">
        <v>0</v>
      </c>
      <c r="I13" s="32">
        <f t="shared" si="0"/>
        <v>0</v>
      </c>
      <c r="J13" s="32">
        <f t="shared" si="1"/>
        <v>0</v>
      </c>
      <c r="K13" s="55">
        <f t="shared" si="2"/>
        <v>0</v>
      </c>
    </row>
    <row r="14" spans="3:11" ht="105" x14ac:dyDescent="0.25">
      <c r="C14" s="54">
        <v>6</v>
      </c>
      <c r="D14" s="5" t="s">
        <v>76</v>
      </c>
      <c r="E14" s="9">
        <v>26</v>
      </c>
      <c r="F14" s="8" t="s">
        <v>13</v>
      </c>
      <c r="G14" s="32">
        <v>0</v>
      </c>
      <c r="H14" s="32">
        <v>0</v>
      </c>
      <c r="I14" s="32">
        <f t="shared" si="0"/>
        <v>0</v>
      </c>
      <c r="J14" s="32">
        <f t="shared" si="1"/>
        <v>0</v>
      </c>
      <c r="K14" s="55">
        <f t="shared" si="2"/>
        <v>0</v>
      </c>
    </row>
    <row r="15" spans="3:11" ht="180" x14ac:dyDescent="0.25">
      <c r="C15" s="54">
        <v>7</v>
      </c>
      <c r="D15" s="5" t="s">
        <v>145</v>
      </c>
      <c r="E15" s="9">
        <v>41.254499999999986</v>
      </c>
      <c r="F15" s="8" t="s">
        <v>13</v>
      </c>
      <c r="G15" s="32">
        <v>0</v>
      </c>
      <c r="H15" s="32">
        <v>0</v>
      </c>
      <c r="I15" s="32">
        <f t="shared" si="0"/>
        <v>0</v>
      </c>
      <c r="J15" s="32">
        <f t="shared" si="1"/>
        <v>0</v>
      </c>
      <c r="K15" s="55">
        <f t="shared" si="2"/>
        <v>0</v>
      </c>
    </row>
    <row r="16" spans="3:11" ht="195" x14ac:dyDescent="0.25">
      <c r="C16" s="54">
        <v>8</v>
      </c>
      <c r="D16" s="5" t="s">
        <v>146</v>
      </c>
      <c r="E16" s="9">
        <v>15.749999999999998</v>
      </c>
      <c r="F16" s="8" t="s">
        <v>13</v>
      </c>
      <c r="G16" s="32">
        <v>0</v>
      </c>
      <c r="H16" s="32">
        <v>0</v>
      </c>
      <c r="I16" s="32">
        <f t="shared" si="0"/>
        <v>0</v>
      </c>
      <c r="J16" s="32">
        <f t="shared" si="1"/>
        <v>0</v>
      </c>
      <c r="K16" s="55">
        <f t="shared" si="2"/>
        <v>0</v>
      </c>
    </row>
    <row r="17" spans="3:14" ht="165" x14ac:dyDescent="0.25">
      <c r="C17" s="54">
        <v>9</v>
      </c>
      <c r="D17" s="5" t="s">
        <v>148</v>
      </c>
      <c r="E17" s="9">
        <v>62.999999999999993</v>
      </c>
      <c r="F17" s="8" t="s">
        <v>13</v>
      </c>
      <c r="G17" s="32">
        <v>0</v>
      </c>
      <c r="H17" s="32">
        <v>0</v>
      </c>
      <c r="I17" s="32">
        <f t="shared" si="0"/>
        <v>0</v>
      </c>
      <c r="J17" s="32">
        <f t="shared" si="1"/>
        <v>0</v>
      </c>
      <c r="K17" s="55">
        <f t="shared" si="2"/>
        <v>0</v>
      </c>
    </row>
    <row r="18" spans="3:14" ht="165" x14ac:dyDescent="0.25">
      <c r="C18" s="54">
        <v>10</v>
      </c>
      <c r="D18" s="5" t="s">
        <v>140</v>
      </c>
      <c r="E18" s="9">
        <v>388.59999999999997</v>
      </c>
      <c r="F18" s="8" t="s">
        <v>13</v>
      </c>
      <c r="G18" s="32">
        <v>0</v>
      </c>
      <c r="H18" s="32">
        <v>0</v>
      </c>
      <c r="I18" s="32">
        <f t="shared" si="0"/>
        <v>0</v>
      </c>
      <c r="J18" s="32">
        <f t="shared" si="1"/>
        <v>0</v>
      </c>
      <c r="K18" s="55">
        <f t="shared" si="2"/>
        <v>0</v>
      </c>
    </row>
    <row r="19" spans="3:14" ht="120" x14ac:dyDescent="0.25">
      <c r="C19" s="54">
        <v>11</v>
      </c>
      <c r="D19" s="5" t="s">
        <v>133</v>
      </c>
      <c r="E19" s="9">
        <v>15.749999999999998</v>
      </c>
      <c r="F19" s="8" t="s">
        <v>13</v>
      </c>
      <c r="G19" s="32">
        <v>0</v>
      </c>
      <c r="H19" s="32">
        <v>0</v>
      </c>
      <c r="I19" s="32">
        <f t="shared" si="0"/>
        <v>0</v>
      </c>
      <c r="J19" s="32">
        <f t="shared" si="1"/>
        <v>0</v>
      </c>
      <c r="K19" s="55">
        <f t="shared" si="2"/>
        <v>0</v>
      </c>
    </row>
    <row r="20" spans="3:14" ht="150" x14ac:dyDescent="0.25">
      <c r="C20" s="54">
        <v>13</v>
      </c>
      <c r="D20" s="5" t="s">
        <v>139</v>
      </c>
      <c r="E20" s="9">
        <v>26.820000000000004</v>
      </c>
      <c r="F20" s="8" t="s">
        <v>13</v>
      </c>
      <c r="G20" s="32">
        <v>0</v>
      </c>
      <c r="H20" s="32">
        <v>0</v>
      </c>
      <c r="I20" s="32">
        <f t="shared" si="0"/>
        <v>0</v>
      </c>
      <c r="J20" s="32">
        <f t="shared" si="1"/>
        <v>0</v>
      </c>
      <c r="K20" s="55">
        <f t="shared" si="2"/>
        <v>0</v>
      </c>
    </row>
    <row r="21" spans="3:14" ht="150" x14ac:dyDescent="0.25">
      <c r="C21" s="54">
        <v>14</v>
      </c>
      <c r="D21" s="5" t="s">
        <v>138</v>
      </c>
      <c r="E21" s="9">
        <v>66.720000000000013</v>
      </c>
      <c r="F21" s="8" t="s">
        <v>13</v>
      </c>
      <c r="G21" s="32">
        <v>0</v>
      </c>
      <c r="H21" s="32">
        <v>0</v>
      </c>
      <c r="I21" s="32">
        <f t="shared" si="0"/>
        <v>0</v>
      </c>
      <c r="J21" s="32">
        <f t="shared" si="1"/>
        <v>0</v>
      </c>
      <c r="K21" s="55">
        <f t="shared" si="2"/>
        <v>0</v>
      </c>
    </row>
    <row r="22" spans="3:14" x14ac:dyDescent="0.25">
      <c r="C22" s="52"/>
      <c r="D22" s="15" t="s">
        <v>14</v>
      </c>
      <c r="E22" s="13"/>
      <c r="F22" s="14"/>
      <c r="G22" s="33"/>
      <c r="H22" s="33"/>
      <c r="I22" s="33"/>
      <c r="J22" s="33"/>
      <c r="K22" s="53"/>
    </row>
    <row r="23" spans="3:14" ht="120.75" customHeight="1" x14ac:dyDescent="0.25">
      <c r="C23" s="54">
        <v>15</v>
      </c>
      <c r="D23" s="5" t="s">
        <v>130</v>
      </c>
      <c r="E23" s="9">
        <v>89.8</v>
      </c>
      <c r="F23" s="8" t="s">
        <v>15</v>
      </c>
      <c r="G23" s="32">
        <v>0</v>
      </c>
      <c r="H23" s="32">
        <v>0</v>
      </c>
      <c r="I23" s="32">
        <f t="shared" ref="I23:I24" si="3">G23*E23</f>
        <v>0</v>
      </c>
      <c r="J23" s="32">
        <f t="shared" ref="J23:J24" si="4">H23*E23</f>
        <v>0</v>
      </c>
      <c r="K23" s="55">
        <f t="shared" ref="K23:K24" si="5">J23+I23</f>
        <v>0</v>
      </c>
      <c r="L23" s="19"/>
      <c r="M23" s="28"/>
    </row>
    <row r="24" spans="3:14" ht="88.5" customHeight="1" x14ac:dyDescent="0.25">
      <c r="C24" s="120" t="s">
        <v>77</v>
      </c>
      <c r="D24" s="121" t="s">
        <v>85</v>
      </c>
      <c r="E24" s="122">
        <v>471.53</v>
      </c>
      <c r="F24" s="123" t="s">
        <v>13</v>
      </c>
      <c r="G24" s="124">
        <v>0</v>
      </c>
      <c r="H24" s="124">
        <v>0</v>
      </c>
      <c r="I24" s="124">
        <f t="shared" si="3"/>
        <v>0</v>
      </c>
      <c r="J24" s="124">
        <f t="shared" si="4"/>
        <v>0</v>
      </c>
      <c r="K24" s="125">
        <f t="shared" si="5"/>
        <v>0</v>
      </c>
      <c r="L24" s="154"/>
      <c r="M24" s="154"/>
    </row>
    <row r="25" spans="3:14" x14ac:dyDescent="0.25">
      <c r="C25" s="52"/>
      <c r="D25" s="15" t="s">
        <v>18</v>
      </c>
      <c r="E25" s="13"/>
      <c r="F25" s="14"/>
      <c r="G25" s="33"/>
      <c r="H25" s="33"/>
      <c r="I25" s="33"/>
      <c r="J25" s="33"/>
      <c r="K25" s="53"/>
    </row>
    <row r="26" spans="3:14" ht="60" x14ac:dyDescent="0.25">
      <c r="C26" s="54">
        <v>16</v>
      </c>
      <c r="D26" s="5" t="s">
        <v>79</v>
      </c>
      <c r="E26" s="9">
        <v>145.19999999999999</v>
      </c>
      <c r="F26" s="8" t="s">
        <v>15</v>
      </c>
      <c r="G26" s="32">
        <v>0</v>
      </c>
      <c r="H26" s="32">
        <v>0</v>
      </c>
      <c r="I26" s="32">
        <f t="shared" ref="I26:I27" si="6">G26*E26</f>
        <v>0</v>
      </c>
      <c r="J26" s="32">
        <f t="shared" ref="J26:J27" si="7">H26*E26</f>
        <v>0</v>
      </c>
      <c r="K26" s="55">
        <f t="shared" ref="K26:K27" si="8">J26+I26</f>
        <v>0</v>
      </c>
    </row>
    <row r="27" spans="3:14" ht="84" customHeight="1" x14ac:dyDescent="0.25">
      <c r="C27" s="120" t="s">
        <v>78</v>
      </c>
      <c r="D27" s="121" t="s">
        <v>86</v>
      </c>
      <c r="E27" s="122">
        <v>471.53</v>
      </c>
      <c r="F27" s="123" t="s">
        <v>13</v>
      </c>
      <c r="G27" s="124">
        <v>0</v>
      </c>
      <c r="H27" s="124">
        <v>0</v>
      </c>
      <c r="I27" s="124">
        <f t="shared" si="6"/>
        <v>0</v>
      </c>
      <c r="J27" s="124">
        <f t="shared" si="7"/>
        <v>0</v>
      </c>
      <c r="K27" s="125">
        <f t="shared" si="8"/>
        <v>0</v>
      </c>
      <c r="L27" s="154"/>
      <c r="M27" s="155"/>
      <c r="N27" s="155"/>
    </row>
    <row r="28" spans="3:14" x14ac:dyDescent="0.25">
      <c r="C28" s="56"/>
      <c r="D28" s="15" t="s">
        <v>19</v>
      </c>
      <c r="E28" s="13"/>
      <c r="F28" s="14"/>
      <c r="G28" s="33"/>
      <c r="H28" s="33"/>
      <c r="I28" s="33"/>
      <c r="J28" s="33"/>
      <c r="K28" s="53"/>
    </row>
    <row r="29" spans="3:14" ht="120" x14ac:dyDescent="0.25">
      <c r="C29" s="57">
        <v>17</v>
      </c>
      <c r="D29" s="5" t="s">
        <v>80</v>
      </c>
      <c r="E29" s="9">
        <v>43</v>
      </c>
      <c r="F29" s="8" t="s">
        <v>15</v>
      </c>
      <c r="G29" s="32">
        <v>0</v>
      </c>
      <c r="H29" s="32">
        <v>0</v>
      </c>
      <c r="I29" s="32">
        <f t="shared" ref="I29:I33" si="9">G29*E29</f>
        <v>0</v>
      </c>
      <c r="J29" s="32">
        <f t="shared" ref="J29:J33" si="10">H29*E29</f>
        <v>0</v>
      </c>
      <c r="K29" s="55">
        <f t="shared" ref="K29:K33" si="11">J29+I29</f>
        <v>0</v>
      </c>
    </row>
    <row r="30" spans="3:14" ht="77.25" customHeight="1" x14ac:dyDescent="0.25">
      <c r="C30" s="57">
        <v>18</v>
      </c>
      <c r="D30" s="5" t="s">
        <v>81</v>
      </c>
      <c r="E30" s="9">
        <v>89.8</v>
      </c>
      <c r="F30" s="8" t="s">
        <v>15</v>
      </c>
      <c r="G30" s="32">
        <v>0</v>
      </c>
      <c r="H30" s="32">
        <v>0</v>
      </c>
      <c r="I30" s="32">
        <f t="shared" si="9"/>
        <v>0</v>
      </c>
      <c r="J30" s="32">
        <f t="shared" si="10"/>
        <v>0</v>
      </c>
      <c r="K30" s="55">
        <f t="shared" si="11"/>
        <v>0</v>
      </c>
    </row>
    <row r="31" spans="3:14" ht="150" x14ac:dyDescent="0.25">
      <c r="C31" s="57">
        <v>19</v>
      </c>
      <c r="D31" s="5" t="s">
        <v>82</v>
      </c>
      <c r="E31" s="9">
        <v>89.8</v>
      </c>
      <c r="F31" s="8" t="s">
        <v>15</v>
      </c>
      <c r="G31" s="32">
        <v>0</v>
      </c>
      <c r="H31" s="32">
        <v>0</v>
      </c>
      <c r="I31" s="32">
        <f t="shared" si="9"/>
        <v>0</v>
      </c>
      <c r="J31" s="32">
        <f t="shared" si="10"/>
        <v>0</v>
      </c>
      <c r="K31" s="55">
        <f t="shared" si="11"/>
        <v>0</v>
      </c>
    </row>
    <row r="32" spans="3:14" ht="75" x14ac:dyDescent="0.25">
      <c r="C32" s="57">
        <v>20</v>
      </c>
      <c r="D32" s="5" t="s">
        <v>83</v>
      </c>
      <c r="E32" s="9">
        <v>55.400000000000006</v>
      </c>
      <c r="F32" s="8" t="s">
        <v>15</v>
      </c>
      <c r="G32" s="32">
        <v>0</v>
      </c>
      <c r="H32" s="32">
        <v>0</v>
      </c>
      <c r="I32" s="32">
        <f t="shared" si="9"/>
        <v>0</v>
      </c>
      <c r="J32" s="32">
        <f t="shared" si="10"/>
        <v>0</v>
      </c>
      <c r="K32" s="55">
        <f t="shared" si="11"/>
        <v>0</v>
      </c>
    </row>
    <row r="33" spans="3:11" ht="105.75" thickBot="1" x14ac:dyDescent="0.3">
      <c r="C33" s="58">
        <v>21</v>
      </c>
      <c r="D33" s="36" t="s">
        <v>84</v>
      </c>
      <c r="E33" s="37">
        <v>48</v>
      </c>
      <c r="F33" s="38" t="s">
        <v>15</v>
      </c>
      <c r="G33" s="39">
        <v>0</v>
      </c>
      <c r="H33" s="39">
        <v>0</v>
      </c>
      <c r="I33" s="39">
        <f t="shared" si="9"/>
        <v>0</v>
      </c>
      <c r="J33" s="39">
        <f t="shared" si="10"/>
        <v>0</v>
      </c>
      <c r="K33" s="59">
        <f t="shared" si="11"/>
        <v>0</v>
      </c>
    </row>
    <row r="34" spans="3:11" ht="15.75" thickBot="1" x14ac:dyDescent="0.3">
      <c r="C34" s="41"/>
      <c r="D34" s="42" t="s">
        <v>2</v>
      </c>
      <c r="E34" s="43"/>
      <c r="F34" s="44"/>
      <c r="G34" s="45"/>
      <c r="H34" s="45"/>
      <c r="I34" s="45">
        <f>SUM(I10:I33)-I27-I24</f>
        <v>0</v>
      </c>
      <c r="J34" s="45">
        <f>SUM(J10:J33)-J27-J24</f>
        <v>0</v>
      </c>
      <c r="K34" s="45">
        <f>SUM(K10:K33)-K27-K24</f>
        <v>0</v>
      </c>
    </row>
    <row r="36" spans="3:11" ht="15" customHeight="1" x14ac:dyDescent="0.25">
      <c r="C36" s="147" t="s">
        <v>157</v>
      </c>
      <c r="D36" s="147"/>
      <c r="E36" s="147"/>
      <c r="F36" s="147"/>
      <c r="G36" s="147"/>
      <c r="H36" s="147"/>
      <c r="I36" s="147"/>
      <c r="J36" s="147"/>
      <c r="K36" s="147"/>
    </row>
    <row r="37" spans="3:11" x14ac:dyDescent="0.25">
      <c r="C37" s="147"/>
      <c r="D37" s="147"/>
      <c r="E37" s="147"/>
      <c r="F37" s="147"/>
      <c r="G37" s="147"/>
      <c r="H37" s="147"/>
      <c r="I37" s="147"/>
      <c r="J37" s="147"/>
      <c r="K37" s="147"/>
    </row>
  </sheetData>
  <mergeCells count="4">
    <mergeCell ref="L27:N27"/>
    <mergeCell ref="L24:M24"/>
    <mergeCell ref="D3:J5"/>
    <mergeCell ref="C36:K37"/>
  </mergeCells>
  <pageMargins left="0.7" right="0.7" top="0.75" bottom="0.75" header="0.3" footer="0.3"/>
  <pageSetup paperSize="9" scale="40" orientation="portrait" r:id="rId1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view="pageBreakPreview" topLeftCell="A28" zoomScale="130" zoomScaleNormal="100" zoomScaleSheetLayoutView="130" workbookViewId="0">
      <selection activeCell="D29" sqref="D28:D29"/>
    </sheetView>
  </sheetViews>
  <sheetFormatPr defaultRowHeight="15" x14ac:dyDescent="0.25"/>
  <cols>
    <col min="2" max="2" width="9.140625" style="1"/>
    <col min="3" max="3" width="29.28515625" style="6" customWidth="1"/>
    <col min="4" max="4" width="14.42578125" style="11" customWidth="1"/>
    <col min="6" max="7" width="9.140625" style="35"/>
    <col min="8" max="8" width="11.28515625" style="35" customWidth="1"/>
    <col min="9" max="9" width="11.85546875" style="35" customWidth="1"/>
    <col min="10" max="10" width="13.7109375" style="35" customWidth="1"/>
    <col min="12" max="12" width="24.42578125" customWidth="1"/>
  </cols>
  <sheetData>
    <row r="1" spans="2:10" x14ac:dyDescent="0.25">
      <c r="C1" s="109"/>
    </row>
    <row r="2" spans="2:10" ht="15.75" thickBot="1" x14ac:dyDescent="0.3">
      <c r="C2" s="109"/>
    </row>
    <row r="3" spans="2:10" x14ac:dyDescent="0.25">
      <c r="C3" s="148" t="s">
        <v>108</v>
      </c>
      <c r="D3" s="149"/>
      <c r="E3" s="149"/>
      <c r="F3" s="149"/>
      <c r="G3" s="149"/>
      <c r="H3" s="149"/>
      <c r="I3" s="150"/>
    </row>
    <row r="4" spans="2:10" x14ac:dyDescent="0.25">
      <c r="C4" s="156"/>
      <c r="D4" s="157"/>
      <c r="E4" s="157"/>
      <c r="F4" s="157"/>
      <c r="G4" s="157"/>
      <c r="H4" s="157"/>
      <c r="I4" s="158"/>
    </row>
    <row r="5" spans="2:10" ht="15.75" thickBot="1" x14ac:dyDescent="0.3">
      <c r="C5" s="151"/>
      <c r="D5" s="152"/>
      <c r="E5" s="152"/>
      <c r="F5" s="152"/>
      <c r="G5" s="152"/>
      <c r="H5" s="152"/>
      <c r="I5" s="153"/>
    </row>
    <row r="7" spans="2:10" ht="15.75" thickBot="1" x14ac:dyDescent="0.3"/>
    <row r="8" spans="2:10" x14ac:dyDescent="0.25">
      <c r="B8" s="46" t="s">
        <v>0</v>
      </c>
      <c r="C8" s="47" t="s">
        <v>1</v>
      </c>
      <c r="D8" s="48" t="s">
        <v>7</v>
      </c>
      <c r="E8" s="49" t="s">
        <v>8</v>
      </c>
      <c r="F8" s="50" t="s">
        <v>9</v>
      </c>
      <c r="G8" s="50" t="s">
        <v>10</v>
      </c>
      <c r="H8" s="50" t="s">
        <v>11</v>
      </c>
      <c r="I8" s="50" t="s">
        <v>12</v>
      </c>
      <c r="J8" s="51" t="s">
        <v>2</v>
      </c>
    </row>
    <row r="9" spans="2:10" x14ac:dyDescent="0.25">
      <c r="B9" s="52"/>
      <c r="C9" s="15" t="s">
        <v>46</v>
      </c>
      <c r="D9" s="13"/>
      <c r="E9" s="14"/>
      <c r="F9" s="33"/>
      <c r="G9" s="33"/>
      <c r="H9" s="33"/>
      <c r="I9" s="33"/>
      <c r="J9" s="53"/>
    </row>
    <row r="10" spans="2:10" x14ac:dyDescent="0.25">
      <c r="B10" s="54">
        <v>1</v>
      </c>
      <c r="C10" s="5" t="s">
        <v>47</v>
      </c>
      <c r="D10" s="9">
        <v>145</v>
      </c>
      <c r="E10" s="8" t="s">
        <v>13</v>
      </c>
      <c r="F10" s="32">
        <v>0</v>
      </c>
      <c r="G10" s="32">
        <v>0</v>
      </c>
      <c r="H10" s="32">
        <f>F10*D10</f>
        <v>0</v>
      </c>
      <c r="I10" s="32">
        <f>G10*D10</f>
        <v>0</v>
      </c>
      <c r="J10" s="55">
        <f>I10+H10</f>
        <v>0</v>
      </c>
    </row>
    <row r="11" spans="2:10" ht="30" x14ac:dyDescent="0.25">
      <c r="B11" s="54">
        <v>2</v>
      </c>
      <c r="C11" s="5" t="s">
        <v>48</v>
      </c>
      <c r="D11" s="9">
        <v>75</v>
      </c>
      <c r="E11" s="8" t="s">
        <v>13</v>
      </c>
      <c r="F11" s="32">
        <v>0</v>
      </c>
      <c r="G11" s="32">
        <v>0</v>
      </c>
      <c r="H11" s="32">
        <f t="shared" ref="H11:H19" si="0">F11*D11</f>
        <v>0</v>
      </c>
      <c r="I11" s="32">
        <f t="shared" ref="I11:I19" si="1">G11*D11</f>
        <v>0</v>
      </c>
      <c r="J11" s="55">
        <f t="shared" ref="J11:J19" si="2">I11+H11</f>
        <v>0</v>
      </c>
    </row>
    <row r="12" spans="2:10" x14ac:dyDescent="0.25">
      <c r="B12" s="54">
        <v>3</v>
      </c>
      <c r="C12" s="5" t="s">
        <v>49</v>
      </c>
      <c r="D12" s="9">
        <v>145</v>
      </c>
      <c r="E12" s="8" t="s">
        <v>13</v>
      </c>
      <c r="F12" s="32">
        <v>0</v>
      </c>
      <c r="G12" s="32">
        <v>0</v>
      </c>
      <c r="H12" s="32">
        <f t="shared" si="0"/>
        <v>0</v>
      </c>
      <c r="I12" s="32">
        <f t="shared" si="1"/>
        <v>0</v>
      </c>
      <c r="J12" s="55">
        <f t="shared" si="2"/>
        <v>0</v>
      </c>
    </row>
    <row r="13" spans="2:10" ht="45" x14ac:dyDescent="0.25">
      <c r="B13" s="54">
        <v>4</v>
      </c>
      <c r="C13" s="5" t="s">
        <v>177</v>
      </c>
      <c r="D13" s="9">
        <v>145</v>
      </c>
      <c r="E13" s="8" t="s">
        <v>13</v>
      </c>
      <c r="F13" s="32">
        <v>0</v>
      </c>
      <c r="G13" s="32">
        <v>0</v>
      </c>
      <c r="H13" s="32">
        <f t="shared" ref="H13" si="3">F13*D13</f>
        <v>0</v>
      </c>
      <c r="I13" s="32">
        <f t="shared" ref="I13" si="4">G13*D13</f>
        <v>0</v>
      </c>
      <c r="J13" s="55">
        <f t="shared" ref="J13" si="5">I13+H13</f>
        <v>0</v>
      </c>
    </row>
    <row r="14" spans="2:10" ht="45" x14ac:dyDescent="0.25">
      <c r="B14" s="54">
        <v>5</v>
      </c>
      <c r="C14" s="5" t="s">
        <v>178</v>
      </c>
      <c r="D14" s="9">
        <v>75</v>
      </c>
      <c r="E14" s="8" t="s">
        <v>13</v>
      </c>
      <c r="F14" s="32">
        <v>0</v>
      </c>
      <c r="G14" s="32">
        <v>0</v>
      </c>
      <c r="H14" s="32">
        <f t="shared" si="0"/>
        <v>0</v>
      </c>
      <c r="I14" s="32">
        <f t="shared" si="1"/>
        <v>0</v>
      </c>
      <c r="J14" s="55">
        <f t="shared" si="2"/>
        <v>0</v>
      </c>
    </row>
    <row r="15" spans="2:10" x14ac:dyDescent="0.25">
      <c r="B15" s="54">
        <v>6</v>
      </c>
      <c r="C15" s="5" t="s">
        <v>50</v>
      </c>
      <c r="D15" s="9">
        <v>75</v>
      </c>
      <c r="E15" s="8" t="s">
        <v>13</v>
      </c>
      <c r="F15" s="32">
        <v>0</v>
      </c>
      <c r="G15" s="32">
        <v>0</v>
      </c>
      <c r="H15" s="32">
        <f t="shared" si="0"/>
        <v>0</v>
      </c>
      <c r="I15" s="32">
        <f t="shared" si="1"/>
        <v>0</v>
      </c>
      <c r="J15" s="55">
        <f t="shared" si="2"/>
        <v>0</v>
      </c>
    </row>
    <row r="16" spans="2:10" ht="30" x14ac:dyDescent="0.25">
      <c r="B16" s="54">
        <v>7</v>
      </c>
      <c r="C16" s="5" t="s">
        <v>51</v>
      </c>
      <c r="D16" s="9">
        <v>75</v>
      </c>
      <c r="E16" s="8" t="s">
        <v>13</v>
      </c>
      <c r="F16" s="32">
        <v>0</v>
      </c>
      <c r="G16" s="32">
        <v>0</v>
      </c>
      <c r="H16" s="32">
        <f t="shared" si="0"/>
        <v>0</v>
      </c>
      <c r="I16" s="32">
        <f t="shared" si="1"/>
        <v>0</v>
      </c>
      <c r="J16" s="55">
        <f t="shared" si="2"/>
        <v>0</v>
      </c>
    </row>
    <row r="17" spans="2:10" x14ac:dyDescent="0.25">
      <c r="B17" s="54">
        <v>8</v>
      </c>
      <c r="C17" s="5" t="s">
        <v>52</v>
      </c>
      <c r="D17" s="9">
        <v>1</v>
      </c>
      <c r="E17" s="8" t="s">
        <v>16</v>
      </c>
      <c r="F17" s="32">
        <v>0</v>
      </c>
      <c r="G17" s="32">
        <v>0</v>
      </c>
      <c r="H17" s="32">
        <f t="shared" si="0"/>
        <v>0</v>
      </c>
      <c r="I17" s="32">
        <f t="shared" si="1"/>
        <v>0</v>
      </c>
      <c r="J17" s="55">
        <f t="shared" si="2"/>
        <v>0</v>
      </c>
    </row>
    <row r="18" spans="2:10" ht="30" x14ac:dyDescent="0.25">
      <c r="B18" s="54">
        <v>9</v>
      </c>
      <c r="C18" s="5" t="s">
        <v>53</v>
      </c>
      <c r="D18" s="9">
        <v>1</v>
      </c>
      <c r="E18" s="8" t="s">
        <v>16</v>
      </c>
      <c r="F18" s="32">
        <v>0</v>
      </c>
      <c r="G18" s="32">
        <v>0</v>
      </c>
      <c r="H18" s="32">
        <f t="shared" si="0"/>
        <v>0</v>
      </c>
      <c r="I18" s="32">
        <f t="shared" si="1"/>
        <v>0</v>
      </c>
      <c r="J18" s="55">
        <f t="shared" si="2"/>
        <v>0</v>
      </c>
    </row>
    <row r="19" spans="2:10" x14ac:dyDescent="0.25">
      <c r="B19" s="54">
        <v>10</v>
      </c>
      <c r="C19" s="5" t="s">
        <v>54</v>
      </c>
      <c r="D19" s="9">
        <v>1</v>
      </c>
      <c r="E19" s="8" t="s">
        <v>16</v>
      </c>
      <c r="F19" s="32">
        <v>0</v>
      </c>
      <c r="G19" s="32">
        <v>0</v>
      </c>
      <c r="H19" s="32">
        <f t="shared" si="0"/>
        <v>0</v>
      </c>
      <c r="I19" s="32">
        <f t="shared" si="1"/>
        <v>0</v>
      </c>
      <c r="J19" s="55">
        <f t="shared" si="2"/>
        <v>0</v>
      </c>
    </row>
    <row r="20" spans="2:10" x14ac:dyDescent="0.25">
      <c r="B20" s="72"/>
      <c r="C20" s="15" t="s">
        <v>55</v>
      </c>
      <c r="D20" s="16"/>
      <c r="E20" s="17"/>
      <c r="F20" s="34"/>
      <c r="G20" s="34"/>
      <c r="H20" s="34"/>
      <c r="I20" s="34"/>
      <c r="J20" s="76"/>
    </row>
    <row r="21" spans="2:10" x14ac:dyDescent="0.25">
      <c r="B21" s="54">
        <v>11</v>
      </c>
      <c r="C21" s="5" t="s">
        <v>56</v>
      </c>
      <c r="D21" s="9">
        <v>77</v>
      </c>
      <c r="E21" s="8" t="s">
        <v>13</v>
      </c>
      <c r="F21" s="32">
        <v>0</v>
      </c>
      <c r="G21" s="32">
        <v>0</v>
      </c>
      <c r="H21" s="32">
        <f t="shared" ref="H21:H29" si="6">F21*D21</f>
        <v>0</v>
      </c>
      <c r="I21" s="32">
        <f t="shared" ref="I21:I29" si="7">G21*D21</f>
        <v>0</v>
      </c>
      <c r="J21" s="55">
        <f t="shared" ref="J21:J29" si="8">I21+H21</f>
        <v>0</v>
      </c>
    </row>
    <row r="22" spans="2:10" ht="30" x14ac:dyDescent="0.25">
      <c r="B22" s="54">
        <v>12</v>
      </c>
      <c r="C22" s="5" t="s">
        <v>57</v>
      </c>
      <c r="D22" s="9">
        <v>77</v>
      </c>
      <c r="E22" s="8" t="s">
        <v>13</v>
      </c>
      <c r="F22" s="32">
        <v>0</v>
      </c>
      <c r="G22" s="32">
        <v>0</v>
      </c>
      <c r="H22" s="32">
        <f t="shared" si="6"/>
        <v>0</v>
      </c>
      <c r="I22" s="32">
        <f t="shared" si="7"/>
        <v>0</v>
      </c>
      <c r="J22" s="55">
        <f t="shared" si="8"/>
        <v>0</v>
      </c>
    </row>
    <row r="23" spans="2:10" ht="30" x14ac:dyDescent="0.25">
      <c r="B23" s="54">
        <v>13</v>
      </c>
      <c r="C23" s="5" t="s">
        <v>58</v>
      </c>
      <c r="D23" s="9">
        <v>2</v>
      </c>
      <c r="E23" s="8" t="s">
        <v>17</v>
      </c>
      <c r="F23" s="32">
        <v>0</v>
      </c>
      <c r="G23" s="32">
        <v>0</v>
      </c>
      <c r="H23" s="32">
        <f t="shared" si="6"/>
        <v>0</v>
      </c>
      <c r="I23" s="32">
        <f t="shared" si="7"/>
        <v>0</v>
      </c>
      <c r="J23" s="55">
        <f t="shared" si="8"/>
        <v>0</v>
      </c>
    </row>
    <row r="24" spans="2:10" ht="30" x14ac:dyDescent="0.25">
      <c r="B24" s="54">
        <v>14</v>
      </c>
      <c r="C24" s="5" t="s">
        <v>59</v>
      </c>
      <c r="D24" s="9">
        <v>58</v>
      </c>
      <c r="E24" s="8" t="s">
        <v>15</v>
      </c>
      <c r="F24" s="32">
        <v>0</v>
      </c>
      <c r="G24" s="32">
        <v>0</v>
      </c>
      <c r="H24" s="32">
        <f t="shared" si="6"/>
        <v>0</v>
      </c>
      <c r="I24" s="32">
        <f t="shared" si="7"/>
        <v>0</v>
      </c>
      <c r="J24" s="55">
        <f t="shared" si="8"/>
        <v>0</v>
      </c>
    </row>
    <row r="25" spans="2:10" ht="30" x14ac:dyDescent="0.25">
      <c r="B25" s="54">
        <v>15</v>
      </c>
      <c r="C25" s="5" t="s">
        <v>60</v>
      </c>
      <c r="D25" s="9">
        <v>77</v>
      </c>
      <c r="E25" s="8" t="s">
        <v>13</v>
      </c>
      <c r="F25" s="32">
        <v>0</v>
      </c>
      <c r="G25" s="32">
        <v>0</v>
      </c>
      <c r="H25" s="32">
        <f t="shared" si="6"/>
        <v>0</v>
      </c>
      <c r="I25" s="32">
        <f t="shared" si="7"/>
        <v>0</v>
      </c>
      <c r="J25" s="55">
        <f t="shared" si="8"/>
        <v>0</v>
      </c>
    </row>
    <row r="26" spans="2:10" ht="45" x14ac:dyDescent="0.25">
      <c r="B26" s="54">
        <v>16</v>
      </c>
      <c r="C26" s="5" t="s">
        <v>61</v>
      </c>
      <c r="D26" s="9">
        <v>77</v>
      </c>
      <c r="E26" s="8" t="s">
        <v>13</v>
      </c>
      <c r="F26" s="32">
        <v>0</v>
      </c>
      <c r="G26" s="32">
        <v>0</v>
      </c>
      <c r="H26" s="32">
        <f t="shared" si="6"/>
        <v>0</v>
      </c>
      <c r="I26" s="32">
        <f t="shared" si="7"/>
        <v>0</v>
      </c>
      <c r="J26" s="55">
        <f t="shared" si="8"/>
        <v>0</v>
      </c>
    </row>
    <row r="27" spans="2:10" ht="30" x14ac:dyDescent="0.25">
      <c r="B27" s="54">
        <v>17</v>
      </c>
      <c r="C27" s="5" t="s">
        <v>62</v>
      </c>
      <c r="D27" s="9">
        <v>77</v>
      </c>
      <c r="E27" s="8" t="s">
        <v>13</v>
      </c>
      <c r="F27" s="32">
        <v>0</v>
      </c>
      <c r="G27" s="32">
        <v>0</v>
      </c>
      <c r="H27" s="32">
        <f t="shared" si="6"/>
        <v>0</v>
      </c>
      <c r="I27" s="32">
        <f t="shared" si="7"/>
        <v>0</v>
      </c>
      <c r="J27" s="55">
        <f t="shared" si="8"/>
        <v>0</v>
      </c>
    </row>
    <row r="28" spans="2:10" ht="45" x14ac:dyDescent="0.25">
      <c r="B28" s="54">
        <v>18</v>
      </c>
      <c r="C28" s="5" t="s">
        <v>180</v>
      </c>
      <c r="D28" s="9">
        <v>77</v>
      </c>
      <c r="E28" s="8" t="s">
        <v>13</v>
      </c>
      <c r="F28" s="32">
        <v>0</v>
      </c>
      <c r="G28" s="32">
        <v>0</v>
      </c>
      <c r="H28" s="32">
        <f t="shared" si="6"/>
        <v>0</v>
      </c>
      <c r="I28" s="32">
        <f t="shared" si="7"/>
        <v>0</v>
      </c>
      <c r="J28" s="55">
        <f t="shared" si="8"/>
        <v>0</v>
      </c>
    </row>
    <row r="29" spans="2:10" ht="45" x14ac:dyDescent="0.25">
      <c r="B29" s="54" t="s">
        <v>118</v>
      </c>
      <c r="C29" s="5" t="s">
        <v>117</v>
      </c>
      <c r="D29" s="9">
        <v>2</v>
      </c>
      <c r="E29" s="8" t="s">
        <v>17</v>
      </c>
      <c r="F29" s="32">
        <v>0</v>
      </c>
      <c r="G29" s="32">
        <v>0</v>
      </c>
      <c r="H29" s="32">
        <f t="shared" si="6"/>
        <v>0</v>
      </c>
      <c r="I29" s="32">
        <f t="shared" si="7"/>
        <v>0</v>
      </c>
      <c r="J29" s="55">
        <f t="shared" si="8"/>
        <v>0</v>
      </c>
    </row>
    <row r="30" spans="2:10" x14ac:dyDescent="0.25">
      <c r="B30" s="52"/>
      <c r="C30" s="15" t="s">
        <v>63</v>
      </c>
      <c r="D30" s="13"/>
      <c r="E30" s="14"/>
      <c r="F30" s="33"/>
      <c r="G30" s="33"/>
      <c r="H30" s="33"/>
      <c r="I30" s="33"/>
      <c r="J30" s="53"/>
    </row>
    <row r="31" spans="2:10" ht="126.75" customHeight="1" x14ac:dyDescent="0.25">
      <c r="B31" s="54">
        <v>19</v>
      </c>
      <c r="C31" s="5" t="s">
        <v>64</v>
      </c>
      <c r="D31" s="9"/>
      <c r="E31" s="8"/>
      <c r="F31" s="32"/>
      <c r="G31" s="32"/>
      <c r="H31" s="32"/>
      <c r="I31" s="32"/>
      <c r="J31" s="55"/>
    </row>
    <row r="32" spans="2:10" ht="30" x14ac:dyDescent="0.25">
      <c r="B32" s="54">
        <v>20</v>
      </c>
      <c r="C32" s="5" t="s">
        <v>65</v>
      </c>
      <c r="D32" s="9">
        <v>3</v>
      </c>
      <c r="E32" s="8" t="s">
        <v>17</v>
      </c>
      <c r="F32" s="32">
        <v>0</v>
      </c>
      <c r="G32" s="32">
        <v>0</v>
      </c>
      <c r="H32" s="32">
        <f t="shared" ref="H32:H38" si="9">F32*D32</f>
        <v>0</v>
      </c>
      <c r="I32" s="32">
        <f t="shared" ref="I32:I38" si="10">G32*D32</f>
        <v>0</v>
      </c>
      <c r="J32" s="55">
        <f t="shared" ref="J32:J38" si="11">I32+H32</f>
        <v>0</v>
      </c>
    </row>
    <row r="33" spans="2:10" ht="30" x14ac:dyDescent="0.25">
      <c r="B33" s="54">
        <v>21</v>
      </c>
      <c r="C33" s="5" t="s">
        <v>66</v>
      </c>
      <c r="D33" s="9">
        <v>1</v>
      </c>
      <c r="E33" s="8" t="s">
        <v>17</v>
      </c>
      <c r="F33" s="32">
        <v>0</v>
      </c>
      <c r="G33" s="32">
        <v>0</v>
      </c>
      <c r="H33" s="32">
        <f t="shared" si="9"/>
        <v>0</v>
      </c>
      <c r="I33" s="32">
        <f t="shared" si="10"/>
        <v>0</v>
      </c>
      <c r="J33" s="55">
        <f t="shared" si="11"/>
        <v>0</v>
      </c>
    </row>
    <row r="34" spans="2:10" x14ac:dyDescent="0.25">
      <c r="B34" s="54">
        <v>22</v>
      </c>
      <c r="C34" s="5" t="s">
        <v>67</v>
      </c>
      <c r="D34" s="9">
        <v>2</v>
      </c>
      <c r="E34" s="8" t="s">
        <v>17</v>
      </c>
      <c r="F34" s="32">
        <v>0</v>
      </c>
      <c r="G34" s="32">
        <v>0</v>
      </c>
      <c r="H34" s="32">
        <f t="shared" si="9"/>
        <v>0</v>
      </c>
      <c r="I34" s="32">
        <f t="shared" si="10"/>
        <v>0</v>
      </c>
      <c r="J34" s="55">
        <f t="shared" si="11"/>
        <v>0</v>
      </c>
    </row>
    <row r="35" spans="2:10" x14ac:dyDescent="0.25">
      <c r="B35" s="54">
        <v>23</v>
      </c>
      <c r="C35" s="40" t="s">
        <v>68</v>
      </c>
      <c r="D35" s="90">
        <v>0</v>
      </c>
      <c r="E35" s="91" t="s">
        <v>17</v>
      </c>
      <c r="F35" s="32">
        <v>0</v>
      </c>
      <c r="G35" s="32">
        <v>0</v>
      </c>
      <c r="H35" s="32">
        <f t="shared" si="9"/>
        <v>0</v>
      </c>
      <c r="I35" s="32">
        <f t="shared" si="10"/>
        <v>0</v>
      </c>
      <c r="J35" s="55">
        <f t="shared" si="11"/>
        <v>0</v>
      </c>
    </row>
    <row r="36" spans="2:10" x14ac:dyDescent="0.25">
      <c r="B36" s="54">
        <v>24</v>
      </c>
      <c r="C36" s="5" t="s">
        <v>69</v>
      </c>
      <c r="D36" s="9">
        <v>1</v>
      </c>
      <c r="E36" s="8" t="s">
        <v>17</v>
      </c>
      <c r="F36" s="32">
        <v>0</v>
      </c>
      <c r="G36" s="32">
        <v>0</v>
      </c>
      <c r="H36" s="32">
        <f t="shared" si="9"/>
        <v>0</v>
      </c>
      <c r="I36" s="32">
        <f t="shared" si="10"/>
        <v>0</v>
      </c>
      <c r="J36" s="55">
        <f t="shared" si="11"/>
        <v>0</v>
      </c>
    </row>
    <row r="37" spans="2:10" x14ac:dyDescent="0.25">
      <c r="B37" s="54">
        <v>25</v>
      </c>
      <c r="C37" s="5" t="s">
        <v>70</v>
      </c>
      <c r="D37" s="9">
        <v>1</v>
      </c>
      <c r="E37" s="8" t="s">
        <v>16</v>
      </c>
      <c r="F37" s="32">
        <v>0</v>
      </c>
      <c r="G37" s="32">
        <v>0</v>
      </c>
      <c r="H37" s="32">
        <f t="shared" si="9"/>
        <v>0</v>
      </c>
      <c r="I37" s="32">
        <f t="shared" si="10"/>
        <v>0</v>
      </c>
      <c r="J37" s="55">
        <f t="shared" si="11"/>
        <v>0</v>
      </c>
    </row>
    <row r="38" spans="2:10" ht="60" x14ac:dyDescent="0.25">
      <c r="B38" s="54">
        <v>26</v>
      </c>
      <c r="C38" s="5" t="s">
        <v>90</v>
      </c>
      <c r="D38" s="9">
        <v>1</v>
      </c>
      <c r="E38" s="8" t="s">
        <v>16</v>
      </c>
      <c r="F38" s="32">
        <v>0</v>
      </c>
      <c r="G38" s="32">
        <v>0</v>
      </c>
      <c r="H38" s="32">
        <f t="shared" si="9"/>
        <v>0</v>
      </c>
      <c r="I38" s="32">
        <f t="shared" si="10"/>
        <v>0</v>
      </c>
      <c r="J38" s="55">
        <f t="shared" si="11"/>
        <v>0</v>
      </c>
    </row>
    <row r="39" spans="2:10" x14ac:dyDescent="0.25">
      <c r="B39" s="52"/>
      <c r="C39" s="12" t="s">
        <v>21</v>
      </c>
      <c r="D39" s="13"/>
      <c r="E39" s="14"/>
      <c r="F39" s="33"/>
      <c r="G39" s="33"/>
      <c r="H39" s="33"/>
      <c r="I39" s="33"/>
      <c r="J39" s="53"/>
    </row>
    <row r="40" spans="2:10" ht="255" x14ac:dyDescent="0.25">
      <c r="B40" s="54"/>
      <c r="C40" s="5" t="s">
        <v>88</v>
      </c>
      <c r="D40" s="9"/>
      <c r="E40" s="8"/>
      <c r="F40" s="32">
        <v>0</v>
      </c>
      <c r="G40" s="32">
        <v>0</v>
      </c>
      <c r="H40" s="32">
        <f t="shared" ref="H40:H49" si="12">F40*D40</f>
        <v>0</v>
      </c>
      <c r="I40" s="32">
        <f t="shared" ref="I40:I49" si="13">G40*D40</f>
        <v>0</v>
      </c>
      <c r="J40" s="55">
        <f t="shared" ref="J40:J49" si="14">I40+H40</f>
        <v>0</v>
      </c>
    </row>
    <row r="41" spans="2:10" x14ac:dyDescent="0.25">
      <c r="B41" s="54">
        <v>27</v>
      </c>
      <c r="C41" s="5" t="s">
        <v>71</v>
      </c>
      <c r="D41" s="9">
        <v>1</v>
      </c>
      <c r="E41" s="8" t="s">
        <v>17</v>
      </c>
      <c r="F41" s="32">
        <v>0</v>
      </c>
      <c r="G41" s="32">
        <v>0</v>
      </c>
      <c r="H41" s="32">
        <f t="shared" si="12"/>
        <v>0</v>
      </c>
      <c r="I41" s="32">
        <f t="shared" si="13"/>
        <v>0</v>
      </c>
      <c r="J41" s="55">
        <f t="shared" si="14"/>
        <v>0</v>
      </c>
    </row>
    <row r="42" spans="2:10" ht="30" x14ac:dyDescent="0.25">
      <c r="B42" s="54">
        <v>28</v>
      </c>
      <c r="C42" s="5" t="s">
        <v>72</v>
      </c>
      <c r="D42" s="9">
        <v>1</v>
      </c>
      <c r="E42" s="8" t="s">
        <v>17</v>
      </c>
      <c r="F42" s="32">
        <v>0</v>
      </c>
      <c r="G42" s="32">
        <v>0</v>
      </c>
      <c r="H42" s="32">
        <f t="shared" si="12"/>
        <v>0</v>
      </c>
      <c r="I42" s="32">
        <f t="shared" si="13"/>
        <v>0</v>
      </c>
      <c r="J42" s="55">
        <f t="shared" si="14"/>
        <v>0</v>
      </c>
    </row>
    <row r="43" spans="2:10" ht="30" x14ac:dyDescent="0.25">
      <c r="B43" s="54">
        <v>29</v>
      </c>
      <c r="C43" s="5" t="s">
        <v>73</v>
      </c>
      <c r="D43" s="9">
        <v>1</v>
      </c>
      <c r="E43" s="8" t="s">
        <v>17</v>
      </c>
      <c r="F43" s="32">
        <v>0</v>
      </c>
      <c r="G43" s="32">
        <v>0</v>
      </c>
      <c r="H43" s="32">
        <f t="shared" si="12"/>
        <v>0</v>
      </c>
      <c r="I43" s="32">
        <f t="shared" si="13"/>
        <v>0</v>
      </c>
      <c r="J43" s="55">
        <f t="shared" si="14"/>
        <v>0</v>
      </c>
    </row>
    <row r="44" spans="2:10" ht="165" x14ac:dyDescent="0.25">
      <c r="B44" s="54">
        <v>30</v>
      </c>
      <c r="C44" s="5" t="s">
        <v>74</v>
      </c>
      <c r="D44" s="9">
        <v>1</v>
      </c>
      <c r="E44" s="8" t="s">
        <v>17</v>
      </c>
      <c r="F44" s="32">
        <v>0</v>
      </c>
      <c r="G44" s="32">
        <v>0</v>
      </c>
      <c r="H44" s="32">
        <f t="shared" si="12"/>
        <v>0</v>
      </c>
      <c r="I44" s="32">
        <f t="shared" si="13"/>
        <v>0</v>
      </c>
      <c r="J44" s="55">
        <f t="shared" si="14"/>
        <v>0</v>
      </c>
    </row>
    <row r="45" spans="2:10" ht="45" x14ac:dyDescent="0.25">
      <c r="B45" s="54">
        <v>31</v>
      </c>
      <c r="C45" s="5" t="s">
        <v>75</v>
      </c>
      <c r="D45" s="9">
        <v>1</v>
      </c>
      <c r="E45" s="8" t="s">
        <v>17</v>
      </c>
      <c r="F45" s="32">
        <v>0</v>
      </c>
      <c r="G45" s="32">
        <v>0</v>
      </c>
      <c r="H45" s="32">
        <f t="shared" si="12"/>
        <v>0</v>
      </c>
      <c r="I45" s="32">
        <f t="shared" si="13"/>
        <v>0</v>
      </c>
      <c r="J45" s="55">
        <f t="shared" si="14"/>
        <v>0</v>
      </c>
    </row>
    <row r="46" spans="2:10" x14ac:dyDescent="0.25">
      <c r="B46" s="54">
        <v>32</v>
      </c>
      <c r="C46" s="5" t="s">
        <v>70</v>
      </c>
      <c r="D46" s="9">
        <v>1</v>
      </c>
      <c r="E46" s="8" t="s">
        <v>16</v>
      </c>
      <c r="F46" s="32">
        <v>0</v>
      </c>
      <c r="G46" s="32">
        <v>0</v>
      </c>
      <c r="H46" s="32">
        <f t="shared" si="12"/>
        <v>0</v>
      </c>
      <c r="I46" s="32">
        <f t="shared" si="13"/>
        <v>0</v>
      </c>
      <c r="J46" s="55">
        <f t="shared" si="14"/>
        <v>0</v>
      </c>
    </row>
    <row r="47" spans="2:10" ht="30" x14ac:dyDescent="0.25">
      <c r="B47" s="54">
        <v>33</v>
      </c>
      <c r="C47" s="5" t="s">
        <v>89</v>
      </c>
      <c r="D47" s="9">
        <v>1</v>
      </c>
      <c r="E47" s="8" t="s">
        <v>16</v>
      </c>
      <c r="F47" s="32">
        <v>0</v>
      </c>
      <c r="G47" s="32">
        <v>0</v>
      </c>
      <c r="H47" s="32">
        <f t="shared" si="12"/>
        <v>0</v>
      </c>
      <c r="I47" s="32">
        <f t="shared" si="13"/>
        <v>0</v>
      </c>
      <c r="J47" s="55">
        <f t="shared" si="14"/>
        <v>0</v>
      </c>
    </row>
    <row r="48" spans="2:10" ht="60" x14ac:dyDescent="0.25">
      <c r="B48" s="54">
        <v>34</v>
      </c>
      <c r="C48" s="5" t="s">
        <v>109</v>
      </c>
      <c r="D48" s="9">
        <v>1</v>
      </c>
      <c r="E48" s="8" t="s">
        <v>16</v>
      </c>
      <c r="F48" s="32">
        <v>0</v>
      </c>
      <c r="G48" s="32">
        <v>0</v>
      </c>
      <c r="H48" s="32">
        <f t="shared" si="12"/>
        <v>0</v>
      </c>
      <c r="I48" s="32">
        <f t="shared" si="13"/>
        <v>0</v>
      </c>
      <c r="J48" s="55">
        <f t="shared" si="14"/>
        <v>0</v>
      </c>
    </row>
    <row r="49" spans="2:10" ht="75.75" thickBot="1" x14ac:dyDescent="0.3">
      <c r="B49" s="114">
        <v>35</v>
      </c>
      <c r="C49" s="115" t="s">
        <v>119</v>
      </c>
      <c r="D49" s="116">
        <v>1</v>
      </c>
      <c r="E49" s="117" t="s">
        <v>16</v>
      </c>
      <c r="F49" s="118">
        <v>0</v>
      </c>
      <c r="G49" s="118">
        <v>0</v>
      </c>
      <c r="H49" s="118">
        <f t="shared" si="12"/>
        <v>0</v>
      </c>
      <c r="I49" s="118">
        <f t="shared" si="13"/>
        <v>0</v>
      </c>
      <c r="J49" s="119">
        <f t="shared" si="14"/>
        <v>0</v>
      </c>
    </row>
    <row r="50" spans="2:10" ht="15.75" thickBot="1" x14ac:dyDescent="0.3">
      <c r="B50" s="64"/>
      <c r="C50" s="42" t="s">
        <v>2</v>
      </c>
      <c r="D50" s="43"/>
      <c r="E50" s="44"/>
      <c r="F50" s="45"/>
      <c r="G50" s="45"/>
      <c r="H50" s="128">
        <f>SUM(H10:H49)</f>
        <v>0</v>
      </c>
      <c r="I50" s="128">
        <f>SUM(I10:I49)</f>
        <v>0</v>
      </c>
      <c r="J50" s="128">
        <f>SUM(J10:J49)</f>
        <v>0</v>
      </c>
    </row>
    <row r="52" spans="2:10" x14ac:dyDescent="0.25">
      <c r="B52" s="147" t="s">
        <v>157</v>
      </c>
      <c r="C52" s="147"/>
      <c r="D52" s="147"/>
      <c r="E52" s="147"/>
      <c r="F52" s="147"/>
      <c r="G52" s="147"/>
      <c r="H52" s="147"/>
      <c r="I52" s="147"/>
      <c r="J52" s="147"/>
    </row>
    <row r="53" spans="2:10" x14ac:dyDescent="0.25">
      <c r="B53" s="147"/>
      <c r="C53" s="147"/>
      <c r="D53" s="147"/>
      <c r="E53" s="147"/>
      <c r="F53" s="147"/>
      <c r="G53" s="147"/>
      <c r="H53" s="147"/>
      <c r="I53" s="147"/>
      <c r="J53" s="147"/>
    </row>
  </sheetData>
  <mergeCells count="2">
    <mergeCell ref="C3:I5"/>
    <mergeCell ref="B52:J53"/>
  </mergeCells>
  <pageMargins left="0.7" right="0.7" top="0.75" bottom="0.75" header="0.3" footer="0.3"/>
  <pageSetup paperSize="9" scale="57" orientation="portrait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opLeftCell="A22" workbookViewId="0">
      <selection activeCell="E31" sqref="E31"/>
    </sheetView>
  </sheetViews>
  <sheetFormatPr defaultRowHeight="15" x14ac:dyDescent="0.25"/>
  <cols>
    <col min="2" max="2" width="9.140625" style="1"/>
    <col min="3" max="3" width="29.28515625" style="129" customWidth="1"/>
    <col min="4" max="4" width="14.42578125" style="11" customWidth="1"/>
    <col min="6" max="6" width="11" style="35" bestFit="1" customWidth="1"/>
    <col min="7" max="7" width="9.42578125" style="35" customWidth="1"/>
    <col min="8" max="8" width="12.28515625" style="35" customWidth="1"/>
    <col min="9" max="9" width="11.85546875" style="35" customWidth="1"/>
    <col min="10" max="10" width="13.7109375" style="35" customWidth="1"/>
    <col min="12" max="12" width="24.42578125" customWidth="1"/>
  </cols>
  <sheetData>
    <row r="2" spans="2:10" ht="15.75" thickBot="1" x14ac:dyDescent="0.3"/>
    <row r="3" spans="2:10" x14ac:dyDescent="0.25">
      <c r="C3" s="148" t="s">
        <v>158</v>
      </c>
      <c r="D3" s="149"/>
      <c r="E3" s="149"/>
      <c r="F3" s="149"/>
      <c r="G3" s="149"/>
      <c r="H3" s="149"/>
      <c r="I3" s="150"/>
    </row>
    <row r="4" spans="2:10" x14ac:dyDescent="0.25">
      <c r="C4" s="156"/>
      <c r="D4" s="157"/>
      <c r="E4" s="157"/>
      <c r="F4" s="157"/>
      <c r="G4" s="157"/>
      <c r="H4" s="157"/>
      <c r="I4" s="158"/>
    </row>
    <row r="5" spans="2:10" ht="15.75" thickBot="1" x14ac:dyDescent="0.3">
      <c r="C5" s="151"/>
      <c r="D5" s="152"/>
      <c r="E5" s="152"/>
      <c r="F5" s="152"/>
      <c r="G5" s="152"/>
      <c r="H5" s="152"/>
      <c r="I5" s="153"/>
    </row>
    <row r="7" spans="2:10" ht="15.75" thickBot="1" x14ac:dyDescent="0.3"/>
    <row r="8" spans="2:10" x14ac:dyDescent="0.25">
      <c r="B8" s="46" t="s">
        <v>0</v>
      </c>
      <c r="C8" s="47" t="s">
        <v>1</v>
      </c>
      <c r="D8" s="48" t="s">
        <v>7</v>
      </c>
      <c r="E8" s="49" t="s">
        <v>8</v>
      </c>
      <c r="F8" s="50" t="s">
        <v>9</v>
      </c>
      <c r="G8" s="50" t="s">
        <v>10</v>
      </c>
      <c r="H8" s="50" t="s">
        <v>11</v>
      </c>
      <c r="I8" s="50" t="s">
        <v>12</v>
      </c>
      <c r="J8" s="51" t="s">
        <v>2</v>
      </c>
    </row>
    <row r="9" spans="2:10" ht="30" x14ac:dyDescent="0.25">
      <c r="B9" s="52"/>
      <c r="C9" s="15" t="s">
        <v>170</v>
      </c>
      <c r="D9" s="13"/>
      <c r="E9" s="14"/>
      <c r="F9" s="33"/>
      <c r="G9" s="33"/>
      <c r="H9" s="33"/>
      <c r="I9" s="33"/>
      <c r="J9" s="53"/>
    </row>
    <row r="10" spans="2:10" x14ac:dyDescent="0.25">
      <c r="B10" s="54">
        <v>1</v>
      </c>
      <c r="C10" s="5" t="s">
        <v>23</v>
      </c>
      <c r="D10" s="9">
        <v>300</v>
      </c>
      <c r="E10" s="8" t="s">
        <v>13</v>
      </c>
      <c r="F10" s="32">
        <v>0</v>
      </c>
      <c r="G10" s="32">
        <v>0</v>
      </c>
      <c r="H10" s="32">
        <f>F10*D10</f>
        <v>0</v>
      </c>
      <c r="I10" s="32">
        <f>G10*D10</f>
        <v>0</v>
      </c>
      <c r="J10" s="55">
        <f>I10+H10</f>
        <v>0</v>
      </c>
    </row>
    <row r="11" spans="2:10" ht="30" x14ac:dyDescent="0.25">
      <c r="B11" s="54">
        <v>2</v>
      </c>
      <c r="C11" s="5" t="s">
        <v>159</v>
      </c>
      <c r="D11" s="9">
        <v>150</v>
      </c>
      <c r="E11" s="8" t="s">
        <v>15</v>
      </c>
      <c r="F11" s="32">
        <v>0</v>
      </c>
      <c r="G11" s="32">
        <v>0</v>
      </c>
      <c r="H11" s="32">
        <f t="shared" ref="H11:H20" si="0">F11*D11</f>
        <v>0</v>
      </c>
      <c r="I11" s="32">
        <f t="shared" ref="I11:I20" si="1">G11*D11</f>
        <v>0</v>
      </c>
      <c r="J11" s="55">
        <f t="shared" ref="J11:J20" si="2">I11+H11</f>
        <v>0</v>
      </c>
    </row>
    <row r="12" spans="2:10" x14ac:dyDescent="0.25">
      <c r="B12" s="54">
        <v>3</v>
      </c>
      <c r="C12" s="5" t="s">
        <v>160</v>
      </c>
      <c r="D12" s="9">
        <v>300</v>
      </c>
      <c r="E12" s="8" t="s">
        <v>13</v>
      </c>
      <c r="F12" s="32">
        <v>0</v>
      </c>
      <c r="G12" s="32">
        <v>0</v>
      </c>
      <c r="H12" s="32">
        <f t="shared" si="0"/>
        <v>0</v>
      </c>
      <c r="I12" s="32">
        <f t="shared" si="1"/>
        <v>0</v>
      </c>
      <c r="J12" s="55">
        <f t="shared" si="2"/>
        <v>0</v>
      </c>
    </row>
    <row r="13" spans="2:10" x14ac:dyDescent="0.25">
      <c r="B13" s="54">
        <v>4</v>
      </c>
      <c r="C13" s="5" t="s">
        <v>161</v>
      </c>
      <c r="D13" s="9">
        <v>300</v>
      </c>
      <c r="E13" s="8" t="s">
        <v>13</v>
      </c>
      <c r="F13" s="32">
        <v>0</v>
      </c>
      <c r="G13" s="32">
        <v>0</v>
      </c>
      <c r="H13" s="32">
        <f t="shared" si="0"/>
        <v>0</v>
      </c>
      <c r="I13" s="32">
        <f t="shared" si="1"/>
        <v>0</v>
      </c>
      <c r="J13" s="55">
        <f t="shared" si="2"/>
        <v>0</v>
      </c>
    </row>
    <row r="14" spans="2:10" x14ac:dyDescent="0.25">
      <c r="B14" s="54">
        <v>5</v>
      </c>
      <c r="C14" s="5" t="s">
        <v>29</v>
      </c>
      <c r="D14" s="9">
        <v>300</v>
      </c>
      <c r="E14" s="8" t="s">
        <v>13</v>
      </c>
      <c r="F14" s="32">
        <v>0</v>
      </c>
      <c r="G14" s="32">
        <v>0</v>
      </c>
      <c r="H14" s="32">
        <f t="shared" si="0"/>
        <v>0</v>
      </c>
      <c r="I14" s="32">
        <f t="shared" si="1"/>
        <v>0</v>
      </c>
      <c r="J14" s="55">
        <f t="shared" si="2"/>
        <v>0</v>
      </c>
    </row>
    <row r="15" spans="2:10" x14ac:dyDescent="0.25">
      <c r="B15" s="54">
        <v>6</v>
      </c>
      <c r="C15" s="5" t="s">
        <v>28</v>
      </c>
      <c r="D15" s="9">
        <v>300</v>
      </c>
      <c r="E15" s="8" t="s">
        <v>13</v>
      </c>
      <c r="F15" s="32">
        <v>0</v>
      </c>
      <c r="G15" s="32">
        <v>0</v>
      </c>
      <c r="H15" s="32">
        <f t="shared" si="0"/>
        <v>0</v>
      </c>
      <c r="I15" s="32">
        <f t="shared" si="1"/>
        <v>0</v>
      </c>
      <c r="J15" s="55">
        <f t="shared" si="2"/>
        <v>0</v>
      </c>
    </row>
    <row r="16" spans="2:10" ht="30" x14ac:dyDescent="0.25">
      <c r="B16" s="54">
        <v>7</v>
      </c>
      <c r="C16" s="5" t="s">
        <v>30</v>
      </c>
      <c r="D16" s="9">
        <v>86</v>
      </c>
      <c r="E16" s="8" t="s">
        <v>15</v>
      </c>
      <c r="F16" s="32">
        <v>0</v>
      </c>
      <c r="G16" s="32">
        <v>0</v>
      </c>
      <c r="H16" s="32">
        <f t="shared" si="0"/>
        <v>0</v>
      </c>
      <c r="I16" s="32">
        <f t="shared" si="1"/>
        <v>0</v>
      </c>
      <c r="J16" s="55">
        <f t="shared" si="2"/>
        <v>0</v>
      </c>
    </row>
    <row r="17" spans="2:10" x14ac:dyDescent="0.25">
      <c r="B17" s="54">
        <v>8</v>
      </c>
      <c r="C17" s="5" t="s">
        <v>31</v>
      </c>
      <c r="D17" s="9">
        <v>86</v>
      </c>
      <c r="E17" s="8" t="s">
        <v>15</v>
      </c>
      <c r="F17" s="32">
        <v>0</v>
      </c>
      <c r="G17" s="32">
        <v>0</v>
      </c>
      <c r="H17" s="32">
        <f t="shared" si="0"/>
        <v>0</v>
      </c>
      <c r="I17" s="32">
        <f t="shared" si="1"/>
        <v>0</v>
      </c>
      <c r="J17" s="55">
        <f t="shared" si="2"/>
        <v>0</v>
      </c>
    </row>
    <row r="18" spans="2:10" ht="30" x14ac:dyDescent="0.25">
      <c r="B18" s="54">
        <v>9</v>
      </c>
      <c r="C18" s="5" t="s">
        <v>32</v>
      </c>
      <c r="D18" s="9">
        <v>86</v>
      </c>
      <c r="E18" s="8" t="s">
        <v>15</v>
      </c>
      <c r="F18" s="32">
        <v>0</v>
      </c>
      <c r="G18" s="32">
        <v>0</v>
      </c>
      <c r="H18" s="32">
        <f t="shared" si="0"/>
        <v>0</v>
      </c>
      <c r="I18" s="32">
        <f t="shared" si="1"/>
        <v>0</v>
      </c>
      <c r="J18" s="55">
        <f t="shared" si="2"/>
        <v>0</v>
      </c>
    </row>
    <row r="19" spans="2:10" ht="30" x14ac:dyDescent="0.25">
      <c r="B19" s="54">
        <v>10</v>
      </c>
      <c r="C19" s="5" t="s">
        <v>33</v>
      </c>
      <c r="D19" s="9">
        <v>43</v>
      </c>
      <c r="E19" s="8" t="s">
        <v>15</v>
      </c>
      <c r="F19" s="32">
        <v>0</v>
      </c>
      <c r="G19" s="32">
        <v>0</v>
      </c>
      <c r="H19" s="32">
        <f t="shared" si="0"/>
        <v>0</v>
      </c>
      <c r="I19" s="32">
        <f t="shared" si="1"/>
        <v>0</v>
      </c>
      <c r="J19" s="55">
        <f t="shared" si="2"/>
        <v>0</v>
      </c>
    </row>
    <row r="20" spans="2:10" ht="45" x14ac:dyDescent="0.25">
      <c r="B20" s="54">
        <v>11</v>
      </c>
      <c r="C20" s="5" t="s">
        <v>162</v>
      </c>
      <c r="D20" s="9">
        <v>300</v>
      </c>
      <c r="E20" s="8" t="s">
        <v>13</v>
      </c>
      <c r="F20" s="32">
        <v>0</v>
      </c>
      <c r="G20" s="32">
        <v>0</v>
      </c>
      <c r="H20" s="32">
        <f t="shared" si="0"/>
        <v>0</v>
      </c>
      <c r="I20" s="32">
        <f t="shared" si="1"/>
        <v>0</v>
      </c>
      <c r="J20" s="55">
        <f t="shared" si="2"/>
        <v>0</v>
      </c>
    </row>
    <row r="21" spans="2:10" ht="30" x14ac:dyDescent="0.25">
      <c r="B21" s="54">
        <v>12</v>
      </c>
      <c r="C21" s="5" t="s">
        <v>163</v>
      </c>
      <c r="D21" s="9">
        <v>30</v>
      </c>
      <c r="E21" s="8" t="s">
        <v>15</v>
      </c>
      <c r="F21" s="32">
        <v>0</v>
      </c>
      <c r="G21" s="32">
        <v>0</v>
      </c>
      <c r="H21" s="32">
        <f t="shared" ref="H21:H29" si="3">F21*D21</f>
        <v>0</v>
      </c>
      <c r="I21" s="32">
        <f t="shared" ref="I21:I29" si="4">G21*D21</f>
        <v>0</v>
      </c>
      <c r="J21" s="55">
        <f t="shared" ref="J21:J29" si="5">I21+H21</f>
        <v>0</v>
      </c>
    </row>
    <row r="22" spans="2:10" ht="30" x14ac:dyDescent="0.25">
      <c r="B22" s="54">
        <v>13</v>
      </c>
      <c r="C22" s="5" t="s">
        <v>36</v>
      </c>
      <c r="D22" s="9">
        <v>24</v>
      </c>
      <c r="E22" s="8" t="s">
        <v>15</v>
      </c>
      <c r="F22" s="32">
        <v>0</v>
      </c>
      <c r="G22" s="32">
        <v>0</v>
      </c>
      <c r="H22" s="32">
        <f t="shared" si="3"/>
        <v>0</v>
      </c>
      <c r="I22" s="32">
        <f t="shared" si="4"/>
        <v>0</v>
      </c>
      <c r="J22" s="55">
        <f t="shared" si="5"/>
        <v>0</v>
      </c>
    </row>
    <row r="23" spans="2:10" x14ac:dyDescent="0.25">
      <c r="B23" s="54">
        <v>14</v>
      </c>
      <c r="C23" s="5" t="s">
        <v>164</v>
      </c>
      <c r="D23" s="9">
        <v>10</v>
      </c>
      <c r="E23" s="8" t="s">
        <v>17</v>
      </c>
      <c r="F23" s="32">
        <v>0</v>
      </c>
      <c r="G23" s="32">
        <v>0</v>
      </c>
      <c r="H23" s="32">
        <f t="shared" si="3"/>
        <v>0</v>
      </c>
      <c r="I23" s="32">
        <f t="shared" si="4"/>
        <v>0</v>
      </c>
      <c r="J23" s="55">
        <f t="shared" si="5"/>
        <v>0</v>
      </c>
    </row>
    <row r="24" spans="2:10" ht="30" x14ac:dyDescent="0.25">
      <c r="B24" s="54">
        <v>15</v>
      </c>
      <c r="C24" s="5" t="s">
        <v>165</v>
      </c>
      <c r="D24" s="9">
        <v>80</v>
      </c>
      <c r="E24" s="8" t="s">
        <v>13</v>
      </c>
      <c r="F24" s="32">
        <v>0</v>
      </c>
      <c r="G24" s="32">
        <v>0</v>
      </c>
      <c r="H24" s="32">
        <f t="shared" si="3"/>
        <v>0</v>
      </c>
      <c r="I24" s="32">
        <f t="shared" si="4"/>
        <v>0</v>
      </c>
      <c r="J24" s="55">
        <f t="shared" si="5"/>
        <v>0</v>
      </c>
    </row>
    <row r="25" spans="2:10" ht="30" x14ac:dyDescent="0.25">
      <c r="B25" s="54">
        <v>16</v>
      </c>
      <c r="C25" s="5" t="s">
        <v>166</v>
      </c>
      <c r="D25" s="9">
        <v>40</v>
      </c>
      <c r="E25" s="8" t="s">
        <v>15</v>
      </c>
      <c r="F25" s="32">
        <v>0</v>
      </c>
      <c r="G25" s="32">
        <v>0</v>
      </c>
      <c r="H25" s="32">
        <f t="shared" si="3"/>
        <v>0</v>
      </c>
      <c r="I25" s="32">
        <f t="shared" si="4"/>
        <v>0</v>
      </c>
      <c r="J25" s="55">
        <f t="shared" si="5"/>
        <v>0</v>
      </c>
    </row>
    <row r="26" spans="2:10" x14ac:dyDescent="0.25">
      <c r="B26" s="54">
        <v>17</v>
      </c>
      <c r="C26" s="5" t="s">
        <v>167</v>
      </c>
      <c r="D26" s="9">
        <v>60</v>
      </c>
      <c r="E26" s="8" t="s">
        <v>13</v>
      </c>
      <c r="F26" s="32">
        <v>0</v>
      </c>
      <c r="G26" s="32">
        <v>0</v>
      </c>
      <c r="H26" s="32">
        <f t="shared" si="3"/>
        <v>0</v>
      </c>
      <c r="I26" s="32">
        <f t="shared" si="4"/>
        <v>0</v>
      </c>
      <c r="J26" s="55">
        <f t="shared" si="5"/>
        <v>0</v>
      </c>
    </row>
    <row r="27" spans="2:10" x14ac:dyDescent="0.25">
      <c r="B27" s="54">
        <v>18</v>
      </c>
      <c r="C27" s="5" t="s">
        <v>168</v>
      </c>
      <c r="D27" s="9">
        <v>60</v>
      </c>
      <c r="E27" s="8" t="s">
        <v>13</v>
      </c>
      <c r="F27" s="32">
        <v>0</v>
      </c>
      <c r="G27" s="32">
        <v>0</v>
      </c>
      <c r="H27" s="32">
        <f t="shared" si="3"/>
        <v>0</v>
      </c>
      <c r="I27" s="32">
        <f t="shared" si="4"/>
        <v>0</v>
      </c>
      <c r="J27" s="55">
        <f t="shared" si="5"/>
        <v>0</v>
      </c>
    </row>
    <row r="28" spans="2:10" ht="30" x14ac:dyDescent="0.25">
      <c r="B28" s="54">
        <v>19</v>
      </c>
      <c r="C28" s="5" t="s">
        <v>169</v>
      </c>
      <c r="D28" s="9">
        <v>1</v>
      </c>
      <c r="E28" s="8" t="s">
        <v>17</v>
      </c>
      <c r="F28" s="32">
        <v>0</v>
      </c>
      <c r="G28" s="32">
        <v>0</v>
      </c>
      <c r="H28" s="32">
        <f t="shared" si="3"/>
        <v>0</v>
      </c>
      <c r="I28" s="32">
        <f t="shared" si="4"/>
        <v>0</v>
      </c>
      <c r="J28" s="55">
        <f t="shared" si="5"/>
        <v>0</v>
      </c>
    </row>
    <row r="29" spans="2:10" x14ac:dyDescent="0.25">
      <c r="B29" s="54">
        <v>20</v>
      </c>
      <c r="C29" s="5" t="s">
        <v>45</v>
      </c>
      <c r="D29" s="9">
        <v>1</v>
      </c>
      <c r="E29" s="8" t="s">
        <v>17</v>
      </c>
      <c r="F29" s="32">
        <v>0</v>
      </c>
      <c r="G29" s="32">
        <v>0</v>
      </c>
      <c r="H29" s="32">
        <f t="shared" si="3"/>
        <v>0</v>
      </c>
      <c r="I29" s="32">
        <f t="shared" si="4"/>
        <v>0</v>
      </c>
      <c r="J29" s="55">
        <f t="shared" si="5"/>
        <v>0</v>
      </c>
    </row>
    <row r="30" spans="2:10" ht="90" x14ac:dyDescent="0.25">
      <c r="B30" s="54" t="s">
        <v>95</v>
      </c>
      <c r="C30" s="5" t="s">
        <v>176</v>
      </c>
      <c r="D30" s="9">
        <f>3.55*4+8.44*2</f>
        <v>31.08</v>
      </c>
      <c r="E30" s="8" t="s">
        <v>15</v>
      </c>
      <c r="F30" s="32">
        <v>0</v>
      </c>
      <c r="G30" s="32">
        <v>0</v>
      </c>
      <c r="H30" s="32">
        <f t="shared" ref="H30:H31" si="6">F30*D30</f>
        <v>0</v>
      </c>
      <c r="I30" s="32">
        <f t="shared" ref="I30:I31" si="7">G30*D30</f>
        <v>0</v>
      </c>
      <c r="J30" s="55">
        <f t="shared" ref="J30:J31" si="8">I30+H30</f>
        <v>0</v>
      </c>
    </row>
    <row r="31" spans="2:10" ht="45.75" thickBot="1" x14ac:dyDescent="0.3">
      <c r="B31" s="71" t="s">
        <v>96</v>
      </c>
      <c r="C31" s="36" t="s">
        <v>175</v>
      </c>
      <c r="D31" s="37">
        <v>31.08</v>
      </c>
      <c r="E31" s="38" t="s">
        <v>15</v>
      </c>
      <c r="F31" s="39">
        <v>0</v>
      </c>
      <c r="G31" s="39">
        <v>0</v>
      </c>
      <c r="H31" s="39">
        <f t="shared" si="6"/>
        <v>0</v>
      </c>
      <c r="I31" s="39">
        <f t="shared" si="7"/>
        <v>0</v>
      </c>
      <c r="J31" s="59">
        <f t="shared" si="8"/>
        <v>0</v>
      </c>
    </row>
    <row r="32" spans="2:10" ht="15.75" thickBot="1" x14ac:dyDescent="0.3">
      <c r="B32" s="64"/>
      <c r="C32" s="42" t="s">
        <v>2</v>
      </c>
      <c r="D32" s="43"/>
      <c r="E32" s="44"/>
      <c r="F32" s="45"/>
      <c r="G32" s="45"/>
      <c r="H32" s="128">
        <f>SUM(H10:H31)</f>
        <v>0</v>
      </c>
      <c r="I32" s="128">
        <f t="shared" ref="I32:J32" si="9">SUM(I10:I31)</f>
        <v>0</v>
      </c>
      <c r="J32" s="130">
        <f t="shared" si="9"/>
        <v>0</v>
      </c>
    </row>
    <row r="34" spans="2:10" x14ac:dyDescent="0.25">
      <c r="B34" s="147" t="s">
        <v>157</v>
      </c>
      <c r="C34" s="147"/>
      <c r="D34" s="147"/>
      <c r="E34" s="147"/>
      <c r="F34" s="147"/>
      <c r="G34" s="147"/>
      <c r="H34" s="147"/>
      <c r="I34" s="147"/>
      <c r="J34" s="147"/>
    </row>
    <row r="35" spans="2:10" x14ac:dyDescent="0.25">
      <c r="B35" s="147"/>
      <c r="C35" s="147"/>
      <c r="D35" s="147"/>
      <c r="E35" s="147"/>
      <c r="F35" s="147"/>
      <c r="G35" s="147"/>
      <c r="H35" s="147"/>
      <c r="I35" s="147"/>
      <c r="J35" s="147"/>
    </row>
  </sheetData>
  <mergeCells count="2">
    <mergeCell ref="C3:I5"/>
    <mergeCell ref="B34:J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view="pageBreakPreview" topLeftCell="A34" zoomScale="115" zoomScaleNormal="100" zoomScaleSheetLayoutView="115" workbookViewId="0">
      <selection activeCell="I10" sqref="I10"/>
    </sheetView>
  </sheetViews>
  <sheetFormatPr defaultRowHeight="15" x14ac:dyDescent="0.25"/>
  <cols>
    <col min="2" max="2" width="9.140625" style="1"/>
    <col min="3" max="3" width="29.28515625" style="18" customWidth="1"/>
    <col min="4" max="4" width="14.42578125" style="11" customWidth="1"/>
    <col min="6" max="7" width="9.140625" style="31"/>
    <col min="8" max="8" width="12.28515625" style="31" customWidth="1"/>
    <col min="9" max="9" width="12.7109375" style="31" customWidth="1"/>
    <col min="10" max="10" width="14.7109375" style="31" customWidth="1"/>
    <col min="12" max="12" width="24.42578125" customWidth="1"/>
  </cols>
  <sheetData>
    <row r="2" spans="2:13" ht="15.75" thickBot="1" x14ac:dyDescent="0.3">
      <c r="C2" s="109"/>
    </row>
    <row r="3" spans="2:13" x14ac:dyDescent="0.25">
      <c r="C3" s="148" t="s">
        <v>107</v>
      </c>
      <c r="D3" s="149"/>
      <c r="E3" s="149"/>
      <c r="F3" s="149"/>
      <c r="G3" s="149"/>
      <c r="H3" s="149"/>
      <c r="I3" s="150"/>
    </row>
    <row r="4" spans="2:13" x14ac:dyDescent="0.25">
      <c r="C4" s="156"/>
      <c r="D4" s="157"/>
      <c r="E4" s="157"/>
      <c r="F4" s="157"/>
      <c r="G4" s="157"/>
      <c r="H4" s="157"/>
      <c r="I4" s="158"/>
    </row>
    <row r="5" spans="2:13" ht="15.75" thickBot="1" x14ac:dyDescent="0.3">
      <c r="C5" s="151"/>
      <c r="D5" s="152"/>
      <c r="E5" s="152"/>
      <c r="F5" s="152"/>
      <c r="G5" s="152"/>
      <c r="H5" s="152"/>
      <c r="I5" s="153"/>
    </row>
    <row r="7" spans="2:13" ht="15.75" thickBot="1" x14ac:dyDescent="0.3"/>
    <row r="8" spans="2:13" x14ac:dyDescent="0.25">
      <c r="B8" s="46" t="s">
        <v>0</v>
      </c>
      <c r="C8" s="47" t="s">
        <v>1</v>
      </c>
      <c r="D8" s="48" t="s">
        <v>7</v>
      </c>
      <c r="E8" s="49" t="s">
        <v>8</v>
      </c>
      <c r="F8" s="65" t="s">
        <v>9</v>
      </c>
      <c r="G8" s="65" t="s">
        <v>10</v>
      </c>
      <c r="H8" s="65" t="s">
        <v>11</v>
      </c>
      <c r="I8" s="65" t="s">
        <v>12</v>
      </c>
      <c r="J8" s="66" t="s">
        <v>2</v>
      </c>
    </row>
    <row r="9" spans="2:13" x14ac:dyDescent="0.25">
      <c r="B9" s="52"/>
      <c r="C9" s="15" t="s">
        <v>14</v>
      </c>
      <c r="D9" s="13"/>
      <c r="E9" s="14"/>
      <c r="F9" s="30"/>
      <c r="G9" s="30"/>
      <c r="H9" s="30"/>
      <c r="I9" s="30"/>
      <c r="J9" s="67"/>
    </row>
    <row r="10" spans="2:13" ht="30.75" customHeight="1" x14ac:dyDescent="0.25">
      <c r="B10" s="54">
        <v>1</v>
      </c>
      <c r="C10" s="5" t="s">
        <v>23</v>
      </c>
      <c r="D10" s="9">
        <v>535</v>
      </c>
      <c r="E10" s="8" t="s">
        <v>13</v>
      </c>
      <c r="F10" s="29">
        <v>0</v>
      </c>
      <c r="G10" s="29">
        <v>0</v>
      </c>
      <c r="H10" s="29">
        <f>F10*D10</f>
        <v>0</v>
      </c>
      <c r="I10" s="29">
        <f>G10*D10</f>
        <v>0</v>
      </c>
      <c r="J10" s="68">
        <f>I10+H10</f>
        <v>0</v>
      </c>
      <c r="K10" s="154"/>
      <c r="L10" s="154"/>
    </row>
    <row r="11" spans="2:13" ht="45" customHeight="1" x14ac:dyDescent="0.25">
      <c r="B11" s="54">
        <v>2</v>
      </c>
      <c r="C11" s="5" t="s">
        <v>24</v>
      </c>
      <c r="D11" s="9">
        <v>382</v>
      </c>
      <c r="E11" s="8" t="s">
        <v>15</v>
      </c>
      <c r="F11" s="29">
        <v>0</v>
      </c>
      <c r="G11" s="29">
        <v>0</v>
      </c>
      <c r="H11" s="29">
        <f t="shared" ref="H11:H13" si="0">F11*D11</f>
        <v>0</v>
      </c>
      <c r="I11" s="29">
        <f t="shared" ref="I11:I13" si="1">G11*D11</f>
        <v>0</v>
      </c>
      <c r="J11" s="68">
        <f t="shared" ref="J11:J13" si="2">I11+H11</f>
        <v>0</v>
      </c>
      <c r="K11" s="154"/>
      <c r="L11" s="154"/>
    </row>
    <row r="12" spans="2:13" ht="30" x14ac:dyDescent="0.25">
      <c r="B12" s="54">
        <v>3</v>
      </c>
      <c r="C12" s="5" t="s">
        <v>25</v>
      </c>
      <c r="D12" s="9">
        <v>535</v>
      </c>
      <c r="E12" s="8" t="s">
        <v>13</v>
      </c>
      <c r="F12" s="29">
        <v>0</v>
      </c>
      <c r="G12" s="29">
        <v>0</v>
      </c>
      <c r="H12" s="29">
        <f t="shared" si="0"/>
        <v>0</v>
      </c>
      <c r="I12" s="29">
        <f t="shared" si="1"/>
        <v>0</v>
      </c>
      <c r="J12" s="68">
        <f t="shared" si="2"/>
        <v>0</v>
      </c>
    </row>
    <row r="13" spans="2:13" x14ac:dyDescent="0.25">
      <c r="B13" s="60">
        <v>4</v>
      </c>
      <c r="C13" s="25" t="s">
        <v>26</v>
      </c>
      <c r="D13" s="21">
        <v>112</v>
      </c>
      <c r="E13" s="22" t="s">
        <v>13</v>
      </c>
      <c r="F13" s="69">
        <v>0</v>
      </c>
      <c r="G13" s="69">
        <v>0</v>
      </c>
      <c r="H13" s="29">
        <f t="shared" si="0"/>
        <v>0</v>
      </c>
      <c r="I13" s="29">
        <f t="shared" si="1"/>
        <v>0</v>
      </c>
      <c r="J13" s="68">
        <f t="shared" si="2"/>
        <v>0</v>
      </c>
    </row>
    <row r="14" spans="2:13" x14ac:dyDescent="0.25">
      <c r="B14" s="52"/>
      <c r="C14" s="15" t="s">
        <v>22</v>
      </c>
      <c r="D14" s="13"/>
      <c r="E14" s="14"/>
      <c r="F14" s="30"/>
      <c r="G14" s="30"/>
      <c r="H14" s="30"/>
      <c r="I14" s="30"/>
      <c r="J14" s="67"/>
    </row>
    <row r="15" spans="2:13" ht="29.25" customHeight="1" x14ac:dyDescent="0.25">
      <c r="B15" s="60">
        <v>5</v>
      </c>
      <c r="C15" s="20" t="s">
        <v>27</v>
      </c>
      <c r="D15" s="21">
        <v>535</v>
      </c>
      <c r="E15" s="22" t="s">
        <v>13</v>
      </c>
      <c r="F15" s="69">
        <v>0</v>
      </c>
      <c r="G15" s="69">
        <v>0</v>
      </c>
      <c r="H15" s="29">
        <f t="shared" ref="H15" si="3">F15*D15</f>
        <v>0</v>
      </c>
      <c r="I15" s="29">
        <f t="shared" ref="I15" si="4">G15*D15</f>
        <v>0</v>
      </c>
      <c r="J15" s="68">
        <f t="shared" ref="J15" si="5">I15+H15</f>
        <v>0</v>
      </c>
      <c r="K15" s="154"/>
      <c r="L15" s="155"/>
      <c r="M15" s="155"/>
    </row>
    <row r="16" spans="2:13" ht="29.25" customHeight="1" x14ac:dyDescent="0.25">
      <c r="B16" s="60">
        <v>6</v>
      </c>
      <c r="C16" s="20" t="s">
        <v>28</v>
      </c>
      <c r="D16" s="21">
        <v>535</v>
      </c>
      <c r="E16" s="22" t="s">
        <v>13</v>
      </c>
      <c r="F16" s="69">
        <v>0</v>
      </c>
      <c r="G16" s="69">
        <v>0</v>
      </c>
      <c r="H16" s="29">
        <f t="shared" ref="H16:H33" si="6">F16*D16</f>
        <v>0</v>
      </c>
      <c r="I16" s="29">
        <f t="shared" ref="I16:I33" si="7">G16*D16</f>
        <v>0</v>
      </c>
      <c r="J16" s="68">
        <f t="shared" ref="J16:J33" si="8">I16+H16</f>
        <v>0</v>
      </c>
    </row>
    <row r="17" spans="2:12" x14ac:dyDescent="0.25">
      <c r="B17" s="60">
        <v>7</v>
      </c>
      <c r="C17" s="20" t="s">
        <v>29</v>
      </c>
      <c r="D17" s="21">
        <v>535</v>
      </c>
      <c r="E17" s="22" t="s">
        <v>13</v>
      </c>
      <c r="F17" s="69">
        <v>0</v>
      </c>
      <c r="G17" s="69">
        <v>0</v>
      </c>
      <c r="H17" s="29">
        <f t="shared" si="6"/>
        <v>0</v>
      </c>
      <c r="I17" s="29">
        <f t="shared" si="7"/>
        <v>0</v>
      </c>
      <c r="J17" s="68">
        <f t="shared" si="8"/>
        <v>0</v>
      </c>
    </row>
    <row r="18" spans="2:12" ht="30" x14ac:dyDescent="0.25">
      <c r="B18" s="60">
        <v>8</v>
      </c>
      <c r="C18" s="20" t="s">
        <v>30</v>
      </c>
      <c r="D18" s="21">
        <v>96</v>
      </c>
      <c r="E18" s="22" t="s">
        <v>15</v>
      </c>
      <c r="F18" s="69">
        <v>0</v>
      </c>
      <c r="G18" s="69">
        <v>0</v>
      </c>
      <c r="H18" s="29">
        <f t="shared" si="6"/>
        <v>0</v>
      </c>
      <c r="I18" s="29">
        <f t="shared" si="7"/>
        <v>0</v>
      </c>
      <c r="J18" s="68">
        <f t="shared" si="8"/>
        <v>0</v>
      </c>
    </row>
    <row r="19" spans="2:12" x14ac:dyDescent="0.25">
      <c r="B19" s="60">
        <v>9</v>
      </c>
      <c r="C19" s="25" t="s">
        <v>31</v>
      </c>
      <c r="D19" s="21">
        <v>96</v>
      </c>
      <c r="E19" s="22" t="s">
        <v>15</v>
      </c>
      <c r="F19" s="126">
        <v>0</v>
      </c>
      <c r="G19" s="126">
        <v>0</v>
      </c>
      <c r="H19" s="29">
        <f t="shared" si="6"/>
        <v>0</v>
      </c>
      <c r="I19" s="29">
        <f t="shared" si="7"/>
        <v>0</v>
      </c>
      <c r="J19" s="68">
        <f t="shared" si="8"/>
        <v>0</v>
      </c>
    </row>
    <row r="20" spans="2:12" ht="30" x14ac:dyDescent="0.25">
      <c r="B20" s="60">
        <v>10</v>
      </c>
      <c r="C20" s="20" t="s">
        <v>32</v>
      </c>
      <c r="D20" s="21">
        <v>96</v>
      </c>
      <c r="E20" s="22" t="s">
        <v>15</v>
      </c>
      <c r="F20" s="69">
        <v>0</v>
      </c>
      <c r="G20" s="69">
        <v>0</v>
      </c>
      <c r="H20" s="29">
        <f t="shared" si="6"/>
        <v>0</v>
      </c>
      <c r="I20" s="29">
        <f t="shared" si="7"/>
        <v>0</v>
      </c>
      <c r="J20" s="68">
        <f t="shared" si="8"/>
        <v>0</v>
      </c>
    </row>
    <row r="21" spans="2:12" ht="30" x14ac:dyDescent="0.25">
      <c r="B21" s="60">
        <v>11</v>
      </c>
      <c r="C21" s="24" t="s">
        <v>33</v>
      </c>
      <c r="D21" s="21">
        <v>48</v>
      </c>
      <c r="E21" s="22" t="s">
        <v>15</v>
      </c>
      <c r="F21" s="69">
        <v>0</v>
      </c>
      <c r="G21" s="69">
        <v>0</v>
      </c>
      <c r="H21" s="29">
        <f t="shared" si="6"/>
        <v>0</v>
      </c>
      <c r="I21" s="29">
        <f t="shared" si="7"/>
        <v>0</v>
      </c>
      <c r="J21" s="68">
        <f t="shared" si="8"/>
        <v>0</v>
      </c>
    </row>
    <row r="22" spans="2:12" ht="45" x14ac:dyDescent="0.25">
      <c r="B22" s="60">
        <v>12</v>
      </c>
      <c r="C22" s="20" t="s">
        <v>34</v>
      </c>
      <c r="D22" s="21">
        <v>535</v>
      </c>
      <c r="E22" s="22" t="s">
        <v>13</v>
      </c>
      <c r="F22" s="69">
        <v>0</v>
      </c>
      <c r="G22" s="69">
        <v>0</v>
      </c>
      <c r="H22" s="29">
        <f t="shared" si="6"/>
        <v>0</v>
      </c>
      <c r="I22" s="29">
        <f t="shared" si="7"/>
        <v>0</v>
      </c>
      <c r="J22" s="68">
        <f t="shared" si="8"/>
        <v>0</v>
      </c>
    </row>
    <row r="23" spans="2:12" ht="31.5" customHeight="1" x14ac:dyDescent="0.25">
      <c r="B23" s="60">
        <v>13</v>
      </c>
      <c r="C23" s="25" t="s">
        <v>35</v>
      </c>
      <c r="D23" s="21">
        <v>8</v>
      </c>
      <c r="E23" s="22" t="s">
        <v>15</v>
      </c>
      <c r="F23" s="69">
        <v>0</v>
      </c>
      <c r="G23" s="69">
        <v>0</v>
      </c>
      <c r="H23" s="29">
        <f t="shared" si="6"/>
        <v>0</v>
      </c>
      <c r="I23" s="29">
        <f t="shared" si="7"/>
        <v>0</v>
      </c>
      <c r="J23" s="68">
        <f t="shared" si="8"/>
        <v>0</v>
      </c>
      <c r="L23" s="6"/>
    </row>
    <row r="24" spans="2:12" ht="30" x14ac:dyDescent="0.25">
      <c r="B24" s="60">
        <v>14</v>
      </c>
      <c r="C24" s="20" t="s">
        <v>36</v>
      </c>
      <c r="D24" s="21">
        <v>24</v>
      </c>
      <c r="E24" s="22" t="s">
        <v>15</v>
      </c>
      <c r="F24" s="69">
        <v>0</v>
      </c>
      <c r="G24" s="69">
        <v>0</v>
      </c>
      <c r="H24" s="29">
        <f t="shared" si="6"/>
        <v>0</v>
      </c>
      <c r="I24" s="29">
        <f t="shared" si="7"/>
        <v>0</v>
      </c>
      <c r="J24" s="68">
        <f t="shared" si="8"/>
        <v>0</v>
      </c>
      <c r="L24" s="6"/>
    </row>
    <row r="25" spans="2:12" ht="34.5" customHeight="1" x14ac:dyDescent="0.25">
      <c r="B25" s="60">
        <v>15</v>
      </c>
      <c r="C25" s="20" t="s">
        <v>37</v>
      </c>
      <c r="D25" s="21">
        <v>14</v>
      </c>
      <c r="E25" s="22" t="s">
        <v>17</v>
      </c>
      <c r="F25" s="69">
        <v>0</v>
      </c>
      <c r="G25" s="69">
        <v>0</v>
      </c>
      <c r="H25" s="29">
        <f t="shared" si="6"/>
        <v>0</v>
      </c>
      <c r="I25" s="29">
        <f t="shared" si="7"/>
        <v>0</v>
      </c>
      <c r="J25" s="68">
        <f t="shared" si="8"/>
        <v>0</v>
      </c>
      <c r="K25" s="7"/>
      <c r="L25" s="6"/>
    </row>
    <row r="26" spans="2:12" ht="30" x14ac:dyDescent="0.25">
      <c r="B26" s="60">
        <v>16</v>
      </c>
      <c r="C26" s="20" t="s">
        <v>38</v>
      </c>
      <c r="D26" s="21">
        <v>96</v>
      </c>
      <c r="E26" s="22" t="s">
        <v>15</v>
      </c>
      <c r="F26" s="69">
        <v>0</v>
      </c>
      <c r="G26" s="69">
        <v>0</v>
      </c>
      <c r="H26" s="29">
        <f t="shared" si="6"/>
        <v>0</v>
      </c>
      <c r="I26" s="29">
        <f t="shared" si="7"/>
        <v>0</v>
      </c>
      <c r="J26" s="68">
        <f t="shared" si="8"/>
        <v>0</v>
      </c>
    </row>
    <row r="27" spans="2:12" x14ac:dyDescent="0.25">
      <c r="B27" s="60">
        <v>17</v>
      </c>
      <c r="C27" s="20" t="s">
        <v>39</v>
      </c>
      <c r="D27" s="21">
        <v>1</v>
      </c>
      <c r="E27" s="22" t="s">
        <v>17</v>
      </c>
      <c r="F27" s="69">
        <v>0</v>
      </c>
      <c r="G27" s="69">
        <v>0</v>
      </c>
      <c r="H27" s="29">
        <f t="shared" si="6"/>
        <v>0</v>
      </c>
      <c r="I27" s="29">
        <f t="shared" si="7"/>
        <v>0</v>
      </c>
      <c r="J27" s="68">
        <f t="shared" si="8"/>
        <v>0</v>
      </c>
    </row>
    <row r="28" spans="2:12" ht="30" x14ac:dyDescent="0.25">
      <c r="B28" s="60">
        <v>18</v>
      </c>
      <c r="C28" s="25" t="s">
        <v>40</v>
      </c>
      <c r="D28" s="21">
        <v>112</v>
      </c>
      <c r="E28" s="22" t="s">
        <v>13</v>
      </c>
      <c r="F28" s="69">
        <v>0</v>
      </c>
      <c r="G28" s="69">
        <v>0</v>
      </c>
      <c r="H28" s="29">
        <f t="shared" si="6"/>
        <v>0</v>
      </c>
      <c r="I28" s="29">
        <f t="shared" si="7"/>
        <v>0</v>
      </c>
      <c r="J28" s="68">
        <f t="shared" si="8"/>
        <v>0</v>
      </c>
    </row>
    <row r="29" spans="2:12" ht="30" x14ac:dyDescent="0.25">
      <c r="B29" s="60">
        <v>19</v>
      </c>
      <c r="C29" s="20" t="s">
        <v>41</v>
      </c>
      <c r="D29" s="21">
        <v>110</v>
      </c>
      <c r="E29" s="22" t="s">
        <v>15</v>
      </c>
      <c r="F29" s="69">
        <v>0</v>
      </c>
      <c r="G29" s="69">
        <v>0</v>
      </c>
      <c r="H29" s="29">
        <f t="shared" si="6"/>
        <v>0</v>
      </c>
      <c r="I29" s="29">
        <f t="shared" si="7"/>
        <v>0</v>
      </c>
      <c r="J29" s="68">
        <f t="shared" si="8"/>
        <v>0</v>
      </c>
    </row>
    <row r="30" spans="2:12" ht="45" x14ac:dyDescent="0.25">
      <c r="B30" s="60">
        <v>20</v>
      </c>
      <c r="C30" s="20" t="s">
        <v>42</v>
      </c>
      <c r="D30" s="21">
        <v>10</v>
      </c>
      <c r="E30" s="22" t="s">
        <v>17</v>
      </c>
      <c r="F30" s="69">
        <v>0</v>
      </c>
      <c r="G30" s="69">
        <v>0</v>
      </c>
      <c r="H30" s="29">
        <f t="shared" si="6"/>
        <v>0</v>
      </c>
      <c r="I30" s="29">
        <f t="shared" si="7"/>
        <v>0</v>
      </c>
      <c r="J30" s="68">
        <f t="shared" si="8"/>
        <v>0</v>
      </c>
    </row>
    <row r="31" spans="2:12" ht="30" x14ac:dyDescent="0.25">
      <c r="B31" s="60">
        <v>21</v>
      </c>
      <c r="C31" s="20" t="s">
        <v>43</v>
      </c>
      <c r="D31" s="21">
        <v>1</v>
      </c>
      <c r="E31" s="22" t="s">
        <v>17</v>
      </c>
      <c r="F31" s="69">
        <v>0</v>
      </c>
      <c r="G31" s="69">
        <v>0</v>
      </c>
      <c r="H31" s="29">
        <f t="shared" si="6"/>
        <v>0</v>
      </c>
      <c r="I31" s="29">
        <f t="shared" si="7"/>
        <v>0</v>
      </c>
      <c r="J31" s="68">
        <f t="shared" si="8"/>
        <v>0</v>
      </c>
    </row>
    <row r="32" spans="2:12" x14ac:dyDescent="0.25">
      <c r="B32" s="60">
        <v>22</v>
      </c>
      <c r="C32" s="20" t="s">
        <v>44</v>
      </c>
      <c r="D32" s="21">
        <v>240</v>
      </c>
      <c r="E32" s="22" t="s">
        <v>17</v>
      </c>
      <c r="F32" s="69">
        <v>0</v>
      </c>
      <c r="G32" s="69">
        <v>0</v>
      </c>
      <c r="H32" s="29">
        <f t="shared" si="6"/>
        <v>0</v>
      </c>
      <c r="I32" s="29">
        <f t="shared" si="7"/>
        <v>0</v>
      </c>
      <c r="J32" s="68">
        <f t="shared" si="8"/>
        <v>0</v>
      </c>
    </row>
    <row r="33" spans="2:10" x14ac:dyDescent="0.25">
      <c r="B33" s="96">
        <v>23</v>
      </c>
      <c r="C33" s="61" t="s">
        <v>45</v>
      </c>
      <c r="D33" s="62">
        <v>1</v>
      </c>
      <c r="E33" s="63" t="s">
        <v>16</v>
      </c>
      <c r="F33" s="70">
        <v>0</v>
      </c>
      <c r="G33" s="70">
        <v>0</v>
      </c>
      <c r="H33" s="97">
        <f t="shared" si="6"/>
        <v>0</v>
      </c>
      <c r="I33" s="97">
        <f t="shared" si="7"/>
        <v>0</v>
      </c>
      <c r="J33" s="98">
        <f t="shared" si="8"/>
        <v>0</v>
      </c>
    </row>
    <row r="34" spans="2:10" x14ac:dyDescent="0.25">
      <c r="B34" s="72"/>
      <c r="C34" s="15" t="s">
        <v>91</v>
      </c>
      <c r="D34" s="16"/>
      <c r="E34" s="17"/>
      <c r="F34" s="100"/>
      <c r="G34" s="100"/>
      <c r="H34" s="100"/>
      <c r="I34" s="100"/>
      <c r="J34" s="101"/>
    </row>
    <row r="35" spans="2:10" ht="75" x14ac:dyDescent="0.25">
      <c r="B35" s="60" t="s">
        <v>95</v>
      </c>
      <c r="C35" s="20" t="s">
        <v>131</v>
      </c>
      <c r="D35" s="21">
        <v>30</v>
      </c>
      <c r="E35" s="22" t="s">
        <v>13</v>
      </c>
      <c r="F35" s="69">
        <v>0</v>
      </c>
      <c r="G35" s="69">
        <v>0</v>
      </c>
      <c r="H35" s="29">
        <f t="shared" ref="H35:H38" si="9">F35*D35</f>
        <v>0</v>
      </c>
      <c r="I35" s="29">
        <f t="shared" ref="I35:I38" si="10">G35*D35</f>
        <v>0</v>
      </c>
      <c r="J35" s="68">
        <f t="shared" ref="J35:J38" si="11">I35+H35</f>
        <v>0</v>
      </c>
    </row>
    <row r="36" spans="2:10" ht="75" x14ac:dyDescent="0.25">
      <c r="B36" s="60" t="s">
        <v>96</v>
      </c>
      <c r="C36" s="20" t="s">
        <v>92</v>
      </c>
      <c r="D36" s="21">
        <v>2</v>
      </c>
      <c r="E36" s="22" t="s">
        <v>17</v>
      </c>
      <c r="F36" s="69">
        <v>0</v>
      </c>
      <c r="G36" s="69">
        <v>0</v>
      </c>
      <c r="H36" s="29">
        <f t="shared" si="9"/>
        <v>0</v>
      </c>
      <c r="I36" s="29">
        <f t="shared" si="10"/>
        <v>0</v>
      </c>
      <c r="J36" s="68">
        <f t="shared" si="11"/>
        <v>0</v>
      </c>
    </row>
    <row r="37" spans="2:10" ht="75" x14ac:dyDescent="0.25">
      <c r="B37" s="60" t="s">
        <v>97</v>
      </c>
      <c r="C37" s="20" t="s">
        <v>93</v>
      </c>
      <c r="D37" s="21">
        <v>1</v>
      </c>
      <c r="E37" s="22" t="s">
        <v>16</v>
      </c>
      <c r="F37" s="69">
        <v>0</v>
      </c>
      <c r="G37" s="69">
        <v>0</v>
      </c>
      <c r="H37" s="29">
        <f t="shared" si="9"/>
        <v>0</v>
      </c>
      <c r="I37" s="29">
        <f t="shared" si="10"/>
        <v>0</v>
      </c>
      <c r="J37" s="68">
        <f t="shared" si="11"/>
        <v>0</v>
      </c>
    </row>
    <row r="38" spans="2:10" ht="60" x14ac:dyDescent="0.25">
      <c r="B38" s="60" t="s">
        <v>98</v>
      </c>
      <c r="C38" s="20" t="s">
        <v>94</v>
      </c>
      <c r="D38" s="21">
        <v>1</v>
      </c>
      <c r="E38" s="22" t="s">
        <v>16</v>
      </c>
      <c r="F38" s="69">
        <v>0</v>
      </c>
      <c r="G38" s="69">
        <v>0</v>
      </c>
      <c r="H38" s="29">
        <f t="shared" si="9"/>
        <v>0</v>
      </c>
      <c r="I38" s="29">
        <f t="shared" si="10"/>
        <v>0</v>
      </c>
      <c r="J38" s="68">
        <f t="shared" si="11"/>
        <v>0</v>
      </c>
    </row>
    <row r="39" spans="2:10" ht="15.75" thickBot="1" x14ac:dyDescent="0.3">
      <c r="B39" s="92"/>
      <c r="C39" s="93" t="s">
        <v>2</v>
      </c>
      <c r="D39" s="94"/>
      <c r="E39" s="95"/>
      <c r="F39" s="99"/>
      <c r="G39" s="99"/>
      <c r="H39" s="99">
        <f>SUM(H10:H38)</f>
        <v>0</v>
      </c>
      <c r="I39" s="99">
        <f t="shared" ref="I39:J39" si="12">SUM(I10:I38)</f>
        <v>0</v>
      </c>
      <c r="J39" s="99">
        <f t="shared" si="12"/>
        <v>0</v>
      </c>
    </row>
    <row r="41" spans="2:10" x14ac:dyDescent="0.25">
      <c r="B41" s="147" t="s">
        <v>157</v>
      </c>
      <c r="C41" s="147"/>
      <c r="D41" s="147"/>
      <c r="E41" s="147"/>
      <c r="F41" s="147"/>
      <c r="G41" s="147"/>
      <c r="H41" s="147"/>
      <c r="I41" s="147"/>
      <c r="J41" s="147"/>
    </row>
    <row r="42" spans="2:10" x14ac:dyDescent="0.25">
      <c r="B42" s="147"/>
      <c r="C42" s="147"/>
      <c r="D42" s="147"/>
      <c r="E42" s="147"/>
      <c r="F42" s="147"/>
      <c r="G42" s="147"/>
      <c r="H42" s="147"/>
      <c r="I42" s="147"/>
      <c r="J42" s="147"/>
    </row>
  </sheetData>
  <mergeCells count="5">
    <mergeCell ref="K11:L11"/>
    <mergeCell ref="K15:M15"/>
    <mergeCell ref="K10:L10"/>
    <mergeCell ref="C3:I5"/>
    <mergeCell ref="B41:J42"/>
  </mergeCell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6"/>
  <sheetViews>
    <sheetView view="pageBreakPreview" zoomScale="130" zoomScaleNormal="100" zoomScaleSheetLayoutView="130" workbookViewId="0">
      <selection activeCell="D22" sqref="D22"/>
    </sheetView>
  </sheetViews>
  <sheetFormatPr defaultRowHeight="15" x14ac:dyDescent="0.25"/>
  <cols>
    <col min="2" max="2" width="9.140625" style="1"/>
    <col min="3" max="3" width="29.28515625" style="18" customWidth="1"/>
    <col min="4" max="4" width="14.42578125" style="11" customWidth="1"/>
    <col min="5" max="5" width="10.140625" bestFit="1" customWidth="1"/>
    <col min="7" max="7" width="10.140625" bestFit="1" customWidth="1"/>
    <col min="11" max="11" width="18.140625" customWidth="1"/>
    <col min="15" max="15" width="10.140625" style="26" bestFit="1" customWidth="1"/>
    <col min="18" max="19" width="9.140625" style="1"/>
    <col min="20" max="20" width="11.85546875" customWidth="1"/>
  </cols>
  <sheetData>
    <row r="2" spans="2:10" ht="15.75" thickBot="1" x14ac:dyDescent="0.3">
      <c r="C2" s="109"/>
    </row>
    <row r="3" spans="2:10" x14ac:dyDescent="0.25">
      <c r="C3" s="148" t="s">
        <v>111</v>
      </c>
      <c r="D3" s="149"/>
      <c r="E3" s="149"/>
      <c r="F3" s="149"/>
      <c r="G3" s="149"/>
      <c r="H3" s="149"/>
      <c r="I3" s="150"/>
    </row>
    <row r="4" spans="2:10" ht="15.75" thickBot="1" x14ac:dyDescent="0.3">
      <c r="C4" s="151"/>
      <c r="D4" s="152"/>
      <c r="E4" s="152"/>
      <c r="F4" s="152"/>
      <c r="G4" s="152"/>
      <c r="H4" s="152"/>
      <c r="I4" s="153"/>
    </row>
    <row r="6" spans="2:10" ht="15.75" thickBot="1" x14ac:dyDescent="0.3"/>
    <row r="7" spans="2:10" ht="30.75" customHeight="1" thickBot="1" x14ac:dyDescent="0.3">
      <c r="B7" s="73"/>
      <c r="C7" s="42" t="s">
        <v>87</v>
      </c>
      <c r="D7" s="74"/>
      <c r="E7" s="75"/>
      <c r="F7" s="77"/>
      <c r="G7" s="77"/>
      <c r="H7" s="77"/>
      <c r="I7" s="77"/>
      <c r="J7" s="108"/>
    </row>
    <row r="8" spans="2:10" ht="135" x14ac:dyDescent="0.25">
      <c r="B8" s="102">
        <v>1</v>
      </c>
      <c r="C8" s="103" t="s">
        <v>129</v>
      </c>
      <c r="D8" s="104">
        <v>352.83</v>
      </c>
      <c r="E8" s="105" t="s">
        <v>13</v>
      </c>
      <c r="F8" s="106">
        <v>0</v>
      </c>
      <c r="G8" s="106">
        <v>0</v>
      </c>
      <c r="H8" s="106">
        <f>F8*D8</f>
        <v>0</v>
      </c>
      <c r="I8" s="106">
        <f>G8*D8</f>
        <v>0</v>
      </c>
      <c r="J8" s="107">
        <f>I8+H8</f>
        <v>0</v>
      </c>
    </row>
    <row r="9" spans="2:10" ht="30" x14ac:dyDescent="0.25">
      <c r="B9" s="54">
        <v>2</v>
      </c>
      <c r="C9" s="5" t="s">
        <v>128</v>
      </c>
      <c r="D9" s="9">
        <v>1</v>
      </c>
      <c r="E9" s="8" t="s">
        <v>16</v>
      </c>
      <c r="F9" s="32">
        <v>0</v>
      </c>
      <c r="G9" s="32">
        <v>0</v>
      </c>
      <c r="H9" s="32">
        <f t="shared" ref="H9" si="0">F9*D9</f>
        <v>0</v>
      </c>
      <c r="I9" s="32">
        <f t="shared" ref="I9" si="1">G9*D9</f>
        <v>0</v>
      </c>
      <c r="J9" s="55">
        <f t="shared" ref="J9" si="2">I9+H9</f>
        <v>0</v>
      </c>
    </row>
    <row r="10" spans="2:10" ht="180" x14ac:dyDescent="0.25">
      <c r="B10" s="54" t="s">
        <v>95</v>
      </c>
      <c r="C10" s="5" t="s">
        <v>141</v>
      </c>
      <c r="D10" s="9">
        <v>15.311999999999999</v>
      </c>
      <c r="E10" s="8" t="s">
        <v>13</v>
      </c>
      <c r="F10" s="32">
        <v>0</v>
      </c>
      <c r="G10" s="32">
        <v>0</v>
      </c>
      <c r="H10" s="32">
        <f t="shared" ref="H10:H11" si="3">F10*D10</f>
        <v>0</v>
      </c>
      <c r="I10" s="32">
        <f t="shared" ref="I10:I11" si="4">G10*D10</f>
        <v>0</v>
      </c>
      <c r="J10" s="55">
        <f t="shared" ref="J10:J11" si="5">I10+H10</f>
        <v>0</v>
      </c>
    </row>
    <row r="11" spans="2:10" ht="180" x14ac:dyDescent="0.25">
      <c r="B11" s="54" t="s">
        <v>96</v>
      </c>
      <c r="C11" s="5" t="s">
        <v>142</v>
      </c>
      <c r="D11" s="9">
        <v>31.247999999999998</v>
      </c>
      <c r="E11" s="8" t="s">
        <v>13</v>
      </c>
      <c r="F11" s="32">
        <v>0</v>
      </c>
      <c r="G11" s="32">
        <v>0</v>
      </c>
      <c r="H11" s="32">
        <f t="shared" si="3"/>
        <v>0</v>
      </c>
      <c r="I11" s="32">
        <f t="shared" si="4"/>
        <v>0</v>
      </c>
      <c r="J11" s="55">
        <f t="shared" si="5"/>
        <v>0</v>
      </c>
    </row>
    <row r="12" spans="2:10" ht="210" x14ac:dyDescent="0.25">
      <c r="B12" s="54" t="s">
        <v>97</v>
      </c>
      <c r="C12" s="5" t="s">
        <v>136</v>
      </c>
      <c r="D12" s="9">
        <v>18.299999999999997</v>
      </c>
      <c r="E12" s="8" t="s">
        <v>13</v>
      </c>
      <c r="F12" s="32">
        <v>0</v>
      </c>
      <c r="G12" s="32">
        <v>0</v>
      </c>
      <c r="H12" s="32">
        <f t="shared" ref="H12:H17" si="6">F12*D12</f>
        <v>0</v>
      </c>
      <c r="I12" s="32">
        <f t="shared" ref="I12:I17" si="7">G12*D12</f>
        <v>0</v>
      </c>
      <c r="J12" s="55">
        <f t="shared" ref="J12:J17" si="8">I12+H12</f>
        <v>0</v>
      </c>
    </row>
    <row r="13" spans="2:10" ht="150" x14ac:dyDescent="0.25">
      <c r="B13" s="54">
        <v>3</v>
      </c>
      <c r="C13" s="5" t="s">
        <v>143</v>
      </c>
      <c r="D13" s="9">
        <v>267</v>
      </c>
      <c r="E13" s="8" t="s">
        <v>13</v>
      </c>
      <c r="F13" s="32">
        <v>0</v>
      </c>
      <c r="G13" s="32">
        <v>0</v>
      </c>
      <c r="H13" s="32">
        <f t="shared" si="6"/>
        <v>0</v>
      </c>
      <c r="I13" s="32">
        <f t="shared" si="7"/>
        <v>0</v>
      </c>
      <c r="J13" s="55">
        <f t="shared" si="8"/>
        <v>0</v>
      </c>
    </row>
    <row r="14" spans="2:10" ht="195" x14ac:dyDescent="0.25">
      <c r="B14" s="54">
        <v>4</v>
      </c>
      <c r="C14" s="5" t="s">
        <v>144</v>
      </c>
      <c r="D14" s="9">
        <v>23.675999999999995</v>
      </c>
      <c r="E14" s="8" t="s">
        <v>13</v>
      </c>
      <c r="F14" s="32">
        <v>0</v>
      </c>
      <c r="G14" s="32">
        <v>0</v>
      </c>
      <c r="H14" s="32">
        <f t="shared" si="6"/>
        <v>0</v>
      </c>
      <c r="I14" s="32">
        <f t="shared" si="7"/>
        <v>0</v>
      </c>
      <c r="J14" s="55">
        <f t="shared" si="8"/>
        <v>0</v>
      </c>
    </row>
    <row r="15" spans="2:10" ht="150" x14ac:dyDescent="0.25">
      <c r="B15" s="54">
        <v>5</v>
      </c>
      <c r="C15" s="5" t="s">
        <v>147</v>
      </c>
      <c r="D15" s="9">
        <v>39.799999999999997</v>
      </c>
      <c r="E15" s="8" t="s">
        <v>13</v>
      </c>
      <c r="F15" s="32">
        <v>0</v>
      </c>
      <c r="G15" s="32">
        <v>0</v>
      </c>
      <c r="H15" s="32">
        <f t="shared" si="6"/>
        <v>0</v>
      </c>
      <c r="I15" s="32">
        <f t="shared" si="7"/>
        <v>0</v>
      </c>
      <c r="J15" s="55">
        <f t="shared" si="8"/>
        <v>0</v>
      </c>
    </row>
    <row r="16" spans="2:10" ht="195" x14ac:dyDescent="0.25">
      <c r="B16" s="54">
        <v>6</v>
      </c>
      <c r="C16" s="5" t="s">
        <v>134</v>
      </c>
      <c r="D16" s="9">
        <v>306.8</v>
      </c>
      <c r="E16" s="8" t="s">
        <v>13</v>
      </c>
      <c r="F16" s="32">
        <v>0</v>
      </c>
      <c r="G16" s="32">
        <v>0</v>
      </c>
      <c r="H16" s="32">
        <f t="shared" si="6"/>
        <v>0</v>
      </c>
      <c r="I16" s="32">
        <f t="shared" si="7"/>
        <v>0</v>
      </c>
      <c r="J16" s="55">
        <f t="shared" si="8"/>
        <v>0</v>
      </c>
    </row>
    <row r="17" spans="2:10" ht="138" customHeight="1" x14ac:dyDescent="0.25">
      <c r="B17" s="54">
        <v>7</v>
      </c>
      <c r="C17" s="5" t="s">
        <v>135</v>
      </c>
      <c r="D17" s="9">
        <v>23.675999999999995</v>
      </c>
      <c r="E17" s="8" t="s">
        <v>13</v>
      </c>
      <c r="F17" s="32">
        <v>0</v>
      </c>
      <c r="G17" s="32">
        <v>0</v>
      </c>
      <c r="H17" s="32">
        <f t="shared" si="6"/>
        <v>0</v>
      </c>
      <c r="I17" s="32">
        <f t="shared" si="7"/>
        <v>0</v>
      </c>
      <c r="J17" s="55">
        <f t="shared" si="8"/>
        <v>0</v>
      </c>
    </row>
    <row r="18" spans="2:10" x14ac:dyDescent="0.25">
      <c r="B18" s="72"/>
      <c r="C18" s="15" t="s">
        <v>19</v>
      </c>
      <c r="D18" s="16"/>
      <c r="E18" s="17"/>
      <c r="F18" s="34"/>
      <c r="G18" s="34"/>
      <c r="H18" s="34"/>
      <c r="I18" s="34"/>
      <c r="J18" s="76"/>
    </row>
    <row r="19" spans="2:10" ht="75" x14ac:dyDescent="0.25">
      <c r="B19" s="54">
        <v>8</v>
      </c>
      <c r="C19" s="5" t="s">
        <v>121</v>
      </c>
      <c r="D19" s="9">
        <v>82.320000000000007</v>
      </c>
      <c r="E19" s="8" t="s">
        <v>15</v>
      </c>
      <c r="F19" s="32">
        <v>0</v>
      </c>
      <c r="G19" s="32">
        <v>0</v>
      </c>
      <c r="H19" s="32">
        <f t="shared" ref="H19" si="9">F19*D19</f>
        <v>0</v>
      </c>
      <c r="I19" s="32">
        <f t="shared" ref="I19" si="10">G19*D19</f>
        <v>0</v>
      </c>
      <c r="J19" s="55">
        <f t="shared" ref="J19" si="11">I19+H19</f>
        <v>0</v>
      </c>
    </row>
    <row r="20" spans="2:10" ht="105" x14ac:dyDescent="0.25">
      <c r="B20" s="54">
        <v>9</v>
      </c>
      <c r="C20" s="5" t="s">
        <v>120</v>
      </c>
      <c r="D20" s="9">
        <v>82.32</v>
      </c>
      <c r="E20" s="8" t="s">
        <v>15</v>
      </c>
      <c r="F20" s="32">
        <v>0</v>
      </c>
      <c r="G20" s="32">
        <v>0</v>
      </c>
      <c r="H20" s="32">
        <f t="shared" ref="H20:H22" si="12">F20*D20</f>
        <v>0</v>
      </c>
      <c r="I20" s="32">
        <f t="shared" ref="I20:I22" si="13">G20*D20</f>
        <v>0</v>
      </c>
      <c r="J20" s="55">
        <f t="shared" ref="J20:J22" si="14">I20+H20</f>
        <v>0</v>
      </c>
    </row>
    <row r="21" spans="2:10" ht="60" x14ac:dyDescent="0.25">
      <c r="B21" s="54">
        <v>10</v>
      </c>
      <c r="C21" s="5" t="s">
        <v>112</v>
      </c>
      <c r="D21" s="9">
        <v>82.32</v>
      </c>
      <c r="E21" s="8" t="s">
        <v>15</v>
      </c>
      <c r="F21" s="32">
        <v>0</v>
      </c>
      <c r="G21" s="32">
        <v>0</v>
      </c>
      <c r="H21" s="32">
        <f t="shared" si="12"/>
        <v>0</v>
      </c>
      <c r="I21" s="32">
        <f t="shared" si="13"/>
        <v>0</v>
      </c>
      <c r="J21" s="55">
        <f t="shared" si="14"/>
        <v>0</v>
      </c>
    </row>
    <row r="22" spans="2:10" ht="60.75" thickBot="1" x14ac:dyDescent="0.3">
      <c r="B22" s="71">
        <v>11</v>
      </c>
      <c r="C22" s="36" t="s">
        <v>113</v>
      </c>
      <c r="D22" s="37">
        <v>75</v>
      </c>
      <c r="E22" s="38" t="s">
        <v>15</v>
      </c>
      <c r="F22" s="39">
        <v>0</v>
      </c>
      <c r="G22" s="39">
        <v>0</v>
      </c>
      <c r="H22" s="39">
        <f t="shared" si="12"/>
        <v>0</v>
      </c>
      <c r="I22" s="39">
        <f t="shared" si="13"/>
        <v>0</v>
      </c>
      <c r="J22" s="59">
        <f t="shared" si="14"/>
        <v>0</v>
      </c>
    </row>
    <row r="23" spans="2:10" ht="15.75" thickBot="1" x14ac:dyDescent="0.3">
      <c r="B23" s="41"/>
      <c r="C23" s="42" t="s">
        <v>2</v>
      </c>
      <c r="D23" s="43"/>
      <c r="E23" s="44"/>
      <c r="F23" s="44"/>
      <c r="G23" s="44"/>
      <c r="H23" s="113">
        <f>SUM(H8:H22)</f>
        <v>0</v>
      </c>
      <c r="I23" s="113">
        <f t="shared" ref="I23:J23" si="15">SUM(I8:I22)</f>
        <v>0</v>
      </c>
      <c r="J23" s="113">
        <f t="shared" si="15"/>
        <v>0</v>
      </c>
    </row>
    <row r="25" spans="2:10" x14ac:dyDescent="0.25">
      <c r="B25" s="147" t="s">
        <v>157</v>
      </c>
      <c r="C25" s="147"/>
      <c r="D25" s="147"/>
      <c r="E25" s="147"/>
      <c r="F25" s="147"/>
      <c r="G25" s="147"/>
      <c r="H25" s="147"/>
      <c r="I25" s="147"/>
      <c r="J25" s="147"/>
    </row>
    <row r="26" spans="2:10" x14ac:dyDescent="0.25">
      <c r="B26" s="147"/>
      <c r="C26" s="147"/>
      <c r="D26" s="147"/>
      <c r="E26" s="147"/>
      <c r="F26" s="147"/>
      <c r="G26" s="147"/>
      <c r="H26" s="147"/>
      <c r="I26" s="147"/>
      <c r="J26" s="147"/>
    </row>
  </sheetData>
  <mergeCells count="2">
    <mergeCell ref="C3:I4"/>
    <mergeCell ref="B25:J26"/>
  </mergeCells>
  <pageMargins left="0.7" right="0.7" top="0.75" bottom="0.75" header="0.3" footer="0.3"/>
  <pageSetup paperSize="9" scale="59" orientation="portrait" r:id="rId1"/>
  <rowBreaks count="1" manualBreakCount="1">
    <brk id="13" max="9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view="pageBreakPreview" zoomScale="130" zoomScaleNormal="100" zoomScaleSheetLayoutView="130" workbookViewId="0">
      <selection activeCell="A6" sqref="A6"/>
    </sheetView>
  </sheetViews>
  <sheetFormatPr defaultRowHeight="15" x14ac:dyDescent="0.25"/>
  <cols>
    <col min="2" max="2" width="9.140625" style="1"/>
    <col min="3" max="3" width="29.28515625" style="18" customWidth="1"/>
    <col min="4" max="4" width="14.42578125" style="11" customWidth="1"/>
    <col min="6" max="7" width="9.140625" style="31"/>
    <col min="8" max="8" width="10" style="31" customWidth="1"/>
    <col min="9" max="9" width="9.140625" style="31"/>
    <col min="10" max="10" width="11.28515625" style="31" customWidth="1"/>
    <col min="15" max="15" width="15.140625" customWidth="1"/>
  </cols>
  <sheetData>
    <row r="1" spans="2:10" x14ac:dyDescent="0.25">
      <c r="C1" s="109"/>
    </row>
    <row r="2" spans="2:10" ht="15.75" thickBot="1" x14ac:dyDescent="0.3">
      <c r="C2" s="109"/>
    </row>
    <row r="3" spans="2:10" x14ac:dyDescent="0.25">
      <c r="C3" s="148" t="s">
        <v>106</v>
      </c>
      <c r="D3" s="149"/>
      <c r="E3" s="149"/>
      <c r="F3" s="149"/>
      <c r="G3" s="149"/>
      <c r="H3" s="149"/>
      <c r="I3" s="150"/>
    </row>
    <row r="4" spans="2:10" ht="12" customHeight="1" x14ac:dyDescent="0.25">
      <c r="C4" s="156"/>
      <c r="D4" s="157"/>
      <c r="E4" s="157"/>
      <c r="F4" s="157"/>
      <c r="G4" s="157"/>
      <c r="H4" s="157"/>
      <c r="I4" s="158"/>
    </row>
    <row r="5" spans="2:10" ht="15.75" thickBot="1" x14ac:dyDescent="0.3">
      <c r="C5" s="151"/>
      <c r="D5" s="152"/>
      <c r="E5" s="152"/>
      <c r="F5" s="152"/>
      <c r="G5" s="152"/>
      <c r="H5" s="152"/>
      <c r="I5" s="153"/>
    </row>
    <row r="7" spans="2:10" ht="15.75" thickBot="1" x14ac:dyDescent="0.3"/>
    <row r="8" spans="2:10" x14ac:dyDescent="0.25">
      <c r="B8" s="46" t="s">
        <v>0</v>
      </c>
      <c r="C8" s="47" t="s">
        <v>1</v>
      </c>
      <c r="D8" s="48" t="s">
        <v>7</v>
      </c>
      <c r="E8" s="49" t="s">
        <v>8</v>
      </c>
      <c r="F8" s="65" t="s">
        <v>9</v>
      </c>
      <c r="G8" s="65" t="s">
        <v>10</v>
      </c>
      <c r="H8" s="65" t="s">
        <v>11</v>
      </c>
      <c r="I8" s="65" t="s">
        <v>12</v>
      </c>
      <c r="J8" s="66" t="s">
        <v>2</v>
      </c>
    </row>
    <row r="9" spans="2:10" x14ac:dyDescent="0.25">
      <c r="B9" s="52"/>
      <c r="C9" s="15" t="s">
        <v>14</v>
      </c>
      <c r="D9" s="13"/>
      <c r="E9" s="14"/>
      <c r="F9" s="30"/>
      <c r="G9" s="30"/>
      <c r="H9" s="30"/>
      <c r="I9" s="30"/>
      <c r="J9" s="67"/>
    </row>
    <row r="10" spans="2:10" ht="75" x14ac:dyDescent="0.25">
      <c r="B10" s="54">
        <v>1</v>
      </c>
      <c r="C10" s="5" t="s">
        <v>132</v>
      </c>
      <c r="D10" s="9">
        <v>1</v>
      </c>
      <c r="E10" s="8" t="s">
        <v>16</v>
      </c>
      <c r="F10" s="29">
        <v>0</v>
      </c>
      <c r="G10" s="29">
        <v>0</v>
      </c>
      <c r="H10" s="29">
        <f>F10*D10</f>
        <v>0</v>
      </c>
      <c r="I10" s="29">
        <f>G10*D10</f>
        <v>0</v>
      </c>
      <c r="J10" s="68">
        <f>I10+H10</f>
        <v>0</v>
      </c>
    </row>
    <row r="11" spans="2:10" ht="30" x14ac:dyDescent="0.25">
      <c r="B11" s="54">
        <v>2</v>
      </c>
      <c r="C11" s="5" t="s">
        <v>99</v>
      </c>
      <c r="D11" s="9">
        <v>1</v>
      </c>
      <c r="E11" s="8" t="s">
        <v>17</v>
      </c>
      <c r="F11" s="29">
        <v>0</v>
      </c>
      <c r="G11" s="29">
        <v>0</v>
      </c>
      <c r="H11" s="29">
        <f>F11*D11</f>
        <v>0</v>
      </c>
      <c r="I11" s="29">
        <f>G11*D11</f>
        <v>0</v>
      </c>
      <c r="J11" s="68">
        <f>I11+H11</f>
        <v>0</v>
      </c>
    </row>
    <row r="12" spans="2:10" x14ac:dyDescent="0.25">
      <c r="B12" s="52"/>
      <c r="C12" s="15" t="s">
        <v>100</v>
      </c>
      <c r="D12" s="13"/>
      <c r="E12" s="14"/>
      <c r="F12" s="30"/>
      <c r="G12" s="30"/>
      <c r="H12" s="30"/>
      <c r="I12" s="30"/>
      <c r="J12" s="67"/>
    </row>
    <row r="13" spans="2:10" s="23" customFormat="1" ht="156.75" customHeight="1" x14ac:dyDescent="0.25">
      <c r="B13" s="60">
        <v>3</v>
      </c>
      <c r="C13" s="5" t="s">
        <v>153</v>
      </c>
      <c r="D13" s="21">
        <v>15.4</v>
      </c>
      <c r="E13" s="22" t="s">
        <v>15</v>
      </c>
      <c r="F13" s="69">
        <v>0</v>
      </c>
      <c r="G13" s="69">
        <v>0</v>
      </c>
      <c r="H13" s="29">
        <f>F13*D13</f>
        <v>0</v>
      </c>
      <c r="I13" s="29">
        <f>G13*D13</f>
        <v>0</v>
      </c>
      <c r="J13" s="68">
        <f>I13+H13</f>
        <v>0</v>
      </c>
    </row>
    <row r="14" spans="2:10" s="23" customFormat="1" ht="105" x14ac:dyDescent="0.25">
      <c r="B14" s="60">
        <v>4</v>
      </c>
      <c r="C14" s="5" t="s">
        <v>84</v>
      </c>
      <c r="D14" s="21">
        <v>8</v>
      </c>
      <c r="E14" s="22" t="s">
        <v>15</v>
      </c>
      <c r="F14" s="69">
        <v>0</v>
      </c>
      <c r="G14" s="69">
        <v>0</v>
      </c>
      <c r="H14" s="29">
        <f>F14*D14</f>
        <v>0</v>
      </c>
      <c r="I14" s="29">
        <f>G14*D14</f>
        <v>0</v>
      </c>
      <c r="J14" s="68">
        <f>I14+H14</f>
        <v>0</v>
      </c>
    </row>
    <row r="15" spans="2:10" x14ac:dyDescent="0.25">
      <c r="B15" s="72"/>
      <c r="C15" s="15" t="s">
        <v>155</v>
      </c>
      <c r="D15" s="16"/>
      <c r="E15" s="17"/>
      <c r="F15" s="100"/>
      <c r="G15" s="100"/>
      <c r="H15" s="100"/>
      <c r="I15" s="100"/>
      <c r="J15" s="101"/>
    </row>
    <row r="16" spans="2:10" ht="135" x14ac:dyDescent="0.25">
      <c r="B16" s="57">
        <v>5</v>
      </c>
      <c r="C16" s="5" t="s">
        <v>156</v>
      </c>
      <c r="D16" s="10">
        <v>1</v>
      </c>
      <c r="E16" s="127" t="s">
        <v>17</v>
      </c>
      <c r="F16" s="29">
        <v>0</v>
      </c>
      <c r="G16" s="29">
        <v>0</v>
      </c>
      <c r="H16" s="29">
        <f>F16*D16</f>
        <v>0</v>
      </c>
      <c r="I16" s="29">
        <f>G16*D16</f>
        <v>0</v>
      </c>
      <c r="J16" s="68">
        <f>I16+H16</f>
        <v>0</v>
      </c>
    </row>
    <row r="17" spans="2:10" x14ac:dyDescent="0.25">
      <c r="B17" s="110"/>
      <c r="C17" s="15" t="s">
        <v>101</v>
      </c>
      <c r="D17" s="16"/>
      <c r="E17" s="17"/>
      <c r="F17" s="100"/>
      <c r="G17" s="100"/>
      <c r="H17" s="100"/>
      <c r="I17" s="100"/>
      <c r="J17" s="101"/>
    </row>
    <row r="18" spans="2:10" ht="165" x14ac:dyDescent="0.25">
      <c r="B18" s="57">
        <v>6</v>
      </c>
      <c r="C18" s="5" t="s">
        <v>149</v>
      </c>
      <c r="D18" s="9">
        <f>(3.8+3.9)*2*2.9-2.35*2.1</f>
        <v>39.724999999999994</v>
      </c>
      <c r="E18" s="8" t="s">
        <v>13</v>
      </c>
      <c r="F18" s="29">
        <v>0</v>
      </c>
      <c r="G18" s="29">
        <v>0</v>
      </c>
      <c r="H18" s="29">
        <f t="shared" ref="H18:H21" si="0">F18*D18</f>
        <v>0</v>
      </c>
      <c r="I18" s="29">
        <f t="shared" ref="I18:I21" si="1">G18*D18</f>
        <v>0</v>
      </c>
      <c r="J18" s="68">
        <f t="shared" ref="J18:J21" si="2">I18+H18</f>
        <v>0</v>
      </c>
    </row>
    <row r="19" spans="2:10" ht="165" x14ac:dyDescent="0.25">
      <c r="B19" s="57">
        <v>7</v>
      </c>
      <c r="C19" s="5" t="s">
        <v>150</v>
      </c>
      <c r="D19" s="9">
        <f>(3.8+3.9)*2*0.3</f>
        <v>4.6199999999999992</v>
      </c>
      <c r="E19" s="8" t="s">
        <v>13</v>
      </c>
      <c r="F19" s="29">
        <v>0</v>
      </c>
      <c r="G19" s="29">
        <v>0</v>
      </c>
      <c r="H19" s="29">
        <f t="shared" si="0"/>
        <v>0</v>
      </c>
      <c r="I19" s="29">
        <f t="shared" si="1"/>
        <v>0</v>
      </c>
      <c r="J19" s="68">
        <f t="shared" si="2"/>
        <v>0</v>
      </c>
    </row>
    <row r="20" spans="2:10" ht="186.75" customHeight="1" x14ac:dyDescent="0.25">
      <c r="B20" s="57">
        <v>8</v>
      </c>
      <c r="C20" s="5" t="s">
        <v>151</v>
      </c>
      <c r="D20" s="9">
        <f>D18</f>
        <v>39.724999999999994</v>
      </c>
      <c r="E20" s="8" t="s">
        <v>13</v>
      </c>
      <c r="F20" s="29">
        <v>0</v>
      </c>
      <c r="G20" s="29">
        <v>0</v>
      </c>
      <c r="H20" s="29">
        <f t="shared" si="0"/>
        <v>0</v>
      </c>
      <c r="I20" s="29">
        <f t="shared" si="1"/>
        <v>0</v>
      </c>
      <c r="J20" s="68">
        <f t="shared" si="2"/>
        <v>0</v>
      </c>
    </row>
    <row r="21" spans="2:10" ht="120" x14ac:dyDescent="0.25">
      <c r="B21" s="57">
        <v>9</v>
      </c>
      <c r="C21" s="5" t="s">
        <v>152</v>
      </c>
      <c r="D21" s="9">
        <f>D19</f>
        <v>4.6199999999999992</v>
      </c>
      <c r="E21" s="8" t="s">
        <v>13</v>
      </c>
      <c r="F21" s="29">
        <v>0</v>
      </c>
      <c r="G21" s="29">
        <v>0</v>
      </c>
      <c r="H21" s="29">
        <f t="shared" si="0"/>
        <v>0</v>
      </c>
      <c r="I21" s="29">
        <f t="shared" si="1"/>
        <v>0</v>
      </c>
      <c r="J21" s="68">
        <f t="shared" si="2"/>
        <v>0</v>
      </c>
    </row>
    <row r="22" spans="2:10" x14ac:dyDescent="0.25">
      <c r="B22" s="110"/>
      <c r="C22" s="15" t="s">
        <v>102</v>
      </c>
      <c r="D22" s="16"/>
      <c r="E22" s="17"/>
      <c r="F22" s="100"/>
      <c r="G22" s="100"/>
      <c r="H22" s="100"/>
      <c r="I22" s="100"/>
      <c r="J22" s="101"/>
    </row>
    <row r="23" spans="2:10" ht="45" x14ac:dyDescent="0.25">
      <c r="B23" s="57">
        <v>10</v>
      </c>
      <c r="C23" s="5" t="s">
        <v>103</v>
      </c>
      <c r="D23" s="9">
        <v>1</v>
      </c>
      <c r="E23" s="8" t="s">
        <v>16</v>
      </c>
      <c r="F23" s="29">
        <v>0</v>
      </c>
      <c r="G23" s="29">
        <v>0</v>
      </c>
      <c r="H23" s="29">
        <f>F23*D23</f>
        <v>0</v>
      </c>
      <c r="I23" s="29">
        <f>G23*D23</f>
        <v>0</v>
      </c>
      <c r="J23" s="68">
        <f>I23+H23</f>
        <v>0</v>
      </c>
    </row>
    <row r="24" spans="2:10" x14ac:dyDescent="0.25">
      <c r="B24" s="56"/>
      <c r="C24" s="15" t="s">
        <v>104</v>
      </c>
      <c r="D24" s="13"/>
      <c r="E24" s="14"/>
      <c r="F24" s="30"/>
      <c r="G24" s="30"/>
      <c r="H24" s="30"/>
      <c r="I24" s="30"/>
      <c r="J24" s="67"/>
    </row>
    <row r="25" spans="2:10" ht="30" x14ac:dyDescent="0.25">
      <c r="B25" s="57">
        <v>11</v>
      </c>
      <c r="C25" s="5" t="s">
        <v>105</v>
      </c>
      <c r="D25" s="9">
        <v>10</v>
      </c>
      <c r="E25" s="8" t="s">
        <v>13</v>
      </c>
      <c r="F25" s="29">
        <v>0</v>
      </c>
      <c r="G25" s="29">
        <v>0</v>
      </c>
      <c r="H25" s="29">
        <f>F25*D25</f>
        <v>0</v>
      </c>
      <c r="I25" s="29">
        <f>G25*D25</f>
        <v>0</v>
      </c>
      <c r="J25" s="68">
        <f>I25+H25</f>
        <v>0</v>
      </c>
    </row>
    <row r="26" spans="2:10" ht="45.75" thickBot="1" x14ac:dyDescent="0.3">
      <c r="B26" s="111">
        <v>12</v>
      </c>
      <c r="C26" s="61" t="s">
        <v>20</v>
      </c>
      <c r="D26" s="62">
        <v>1</v>
      </c>
      <c r="E26" s="63" t="s">
        <v>16</v>
      </c>
      <c r="F26" s="70">
        <v>0</v>
      </c>
      <c r="G26" s="70">
        <v>0</v>
      </c>
      <c r="H26" s="29">
        <f>F26*D26</f>
        <v>0</v>
      </c>
      <c r="I26" s="29">
        <f>G26*D26</f>
        <v>0</v>
      </c>
      <c r="J26" s="68">
        <f>I26+H26</f>
        <v>0</v>
      </c>
    </row>
    <row r="27" spans="2:10" ht="15.75" thickBot="1" x14ac:dyDescent="0.3">
      <c r="B27" s="64"/>
      <c r="C27" s="42" t="s">
        <v>2</v>
      </c>
      <c r="D27" s="43"/>
      <c r="E27" s="44"/>
      <c r="F27" s="112"/>
      <c r="G27" s="112"/>
      <c r="H27" s="112">
        <f>SUM(H9:H26)</f>
        <v>0</v>
      </c>
      <c r="I27" s="112">
        <f t="shared" ref="I27:J27" si="3">SUM(I9:I26)</f>
        <v>0</v>
      </c>
      <c r="J27" s="112">
        <f t="shared" si="3"/>
        <v>0</v>
      </c>
    </row>
    <row r="29" spans="2:10" x14ac:dyDescent="0.25">
      <c r="B29" s="147" t="s">
        <v>157</v>
      </c>
      <c r="C29" s="147"/>
      <c r="D29" s="147"/>
      <c r="E29" s="147"/>
      <c r="F29" s="147"/>
      <c r="G29" s="147"/>
      <c r="H29" s="147"/>
      <c r="I29" s="147"/>
      <c r="J29" s="147"/>
    </row>
    <row r="30" spans="2:10" x14ac:dyDescent="0.25">
      <c r="B30" s="147"/>
      <c r="C30" s="147"/>
      <c r="D30" s="147"/>
      <c r="E30" s="147"/>
      <c r="F30" s="147"/>
      <c r="G30" s="147"/>
      <c r="H30" s="147"/>
      <c r="I30" s="147"/>
      <c r="J30" s="147"/>
    </row>
  </sheetData>
  <mergeCells count="2">
    <mergeCell ref="C3:I5"/>
    <mergeCell ref="B29:J30"/>
  </mergeCells>
  <pageMargins left="0.7" right="0.7" top="0.75" bottom="0.75" header="0.3" footer="0.3"/>
  <pageSetup paperSize="9" scale="69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főösszesítő</vt:lpstr>
      <vt:lpstr>Kemecse vízmű</vt:lpstr>
      <vt:lpstr>Nyírbogdány víztelenítő gépház</vt:lpstr>
      <vt:lpstr>Nyírbogdány tető rekonstrukció</vt:lpstr>
      <vt:lpstr>Demecser</vt:lpstr>
      <vt:lpstr>Nyírbéltek</vt:lpstr>
      <vt:lpstr>Terem</vt:lpstr>
      <vt:lpstr>Demecser!Nyomtatási_terület</vt:lpstr>
      <vt:lpstr>főösszesítő!Nyomtatási_terület</vt:lpstr>
      <vt:lpstr>'Kemecse vízmű'!Nyomtatási_terület</vt:lpstr>
      <vt:lpstr>Nyírbéltek!Nyomtatási_terület</vt:lpstr>
      <vt:lpstr>'Nyírbogdány víztelenítő gépház'!Nyomtatási_terület</vt:lpstr>
      <vt:lpstr>Terem!Nyomtatási_terület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Májer András</dc:creator>
  <cp:lastModifiedBy>Májer András</cp:lastModifiedBy>
  <cp:lastPrinted>2020-06-10T12:46:18Z</cp:lastPrinted>
  <dcterms:created xsi:type="dcterms:W3CDTF">2020-01-22T06:14:52Z</dcterms:created>
  <dcterms:modified xsi:type="dcterms:W3CDTF">2020-08-13T14:09:46Z</dcterms:modified>
</cp:coreProperties>
</file>