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Munka1" sheetId="1" r:id="rId1"/>
    <sheet name="Karb. költ.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5" i="2"/>
  <c r="I6" i="2"/>
  <c r="I7" i="2"/>
  <c r="I8" i="2"/>
  <c r="I9" i="2"/>
  <c r="I10" i="2"/>
  <c r="I11" i="2"/>
  <c r="I12" i="2"/>
  <c r="I13" i="2"/>
  <c r="I14" i="2"/>
  <c r="I5" i="2"/>
  <c r="H15" i="2"/>
  <c r="E19" i="1"/>
  <c r="F19" i="1"/>
  <c r="I16" i="2" l="1"/>
  <c r="J17" i="2"/>
  <c r="E21" i="1"/>
  <c r="J18" i="2" l="1"/>
  <c r="J19" i="2" s="1"/>
  <c r="E11" i="1" s="1"/>
  <c r="E22" i="1"/>
  <c r="E25" i="1"/>
  <c r="E23" i="1" l="1"/>
  <c r="E32" i="1" s="1"/>
  <c r="E34" i="1" l="1"/>
  <c r="E40" i="1"/>
  <c r="E35" i="1"/>
  <c r="E31" i="1"/>
  <c r="E39" i="1"/>
  <c r="E33" i="1"/>
  <c r="E36" i="1"/>
  <c r="E37" i="1"/>
  <c r="E38" i="1"/>
  <c r="E26" i="1" l="1"/>
  <c r="E27" i="1" s="1"/>
</calcChain>
</file>

<file path=xl/sharedStrings.xml><?xml version="1.0" encoding="utf-8"?>
<sst xmlns="http://schemas.openxmlformats.org/spreadsheetml/2006/main" count="122" uniqueCount="89">
  <si>
    <t>Adatok</t>
  </si>
  <si>
    <t>Számított értékek</t>
  </si>
  <si>
    <t>LCC meghatározása</t>
  </si>
  <si>
    <t>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</si>
  <si>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</si>
  <si>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</si>
  <si>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</si>
  <si>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</si>
  <si>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</si>
  <si>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</si>
  <si>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</si>
  <si>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</si>
  <si>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</si>
  <si>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</si>
  <si>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</si>
  <si>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</t>
  </si>
  <si>
    <t>%</t>
  </si>
  <si>
    <t>év</t>
  </si>
  <si>
    <t>Vizsgált időtáv</t>
  </si>
  <si>
    <t>Reál diszkontráta</t>
  </si>
  <si>
    <t>db</t>
  </si>
  <si>
    <t>kWh</t>
  </si>
  <si>
    <t>kW</t>
  </si>
  <si>
    <t>h</t>
  </si>
  <si>
    <t>Ft</t>
  </si>
  <si>
    <t>Mennyiség</t>
  </si>
  <si>
    <t>Ft/db</t>
  </si>
  <si>
    <t>Ft/év/db</t>
  </si>
  <si>
    <t>Ft/év</t>
  </si>
  <si>
    <t>Ft/kWh</t>
  </si>
  <si>
    <t xml:space="preserve">Fajlagos energiaköltség </t>
  </si>
  <si>
    <t xml:space="preserve">Karbantartási költség </t>
  </si>
  <si>
    <t xml:space="preserve">Várható élettartam </t>
  </si>
  <si>
    <t xml:space="preserve">Közvetlen életciklusköltség (L+N) </t>
  </si>
  <si>
    <t>Működési költség jelenértéke a vizsgált időtávon</t>
  </si>
  <si>
    <t>Kezdeti beruházási költség (M*A)</t>
  </si>
  <si>
    <t xml:space="preserve">Éves működési költség (C*M)+J </t>
  </si>
  <si>
    <t xml:space="preserve">Éves energiaköltség (D*I) </t>
  </si>
  <si>
    <t xml:space="preserve">Éves energiaigény (G/E)*H*M </t>
  </si>
  <si>
    <t>L</t>
  </si>
  <si>
    <r>
      <t>kWh/m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</si>
  <si>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Ajánlattevő által kitöltendő!</t>
  </si>
  <si>
    <t>Elvárt érték</t>
  </si>
  <si>
    <t>A Közbeszerzési Hatóság 2015. CXLIII. Törvény 78 § (4) bekezdése alapján.</t>
  </si>
  <si>
    <t>Névleges villamos teljesítmény  50 Hz/Min. Hz</t>
  </si>
  <si>
    <t>Frekvenciaváltós üzemben megengedet frekvencia</t>
  </si>
  <si>
    <t>Hz</t>
  </si>
  <si>
    <t>Átlagos éves üzemóra / db          50 Hz/Min. Hz</t>
  </si>
  <si>
    <t>Fajlagos villamosenergia felhasználás 50 Hz/Min. Hz</t>
  </si>
  <si>
    <t>Karbantartási költség terv</t>
  </si>
  <si>
    <t>Becsült karbantartási anyagköltségek 10 év alatt, 800000 üzemórát feltételezve</t>
  </si>
  <si>
    <t>Év</t>
  </si>
  <si>
    <t>Becsült munkaóra</t>
  </si>
  <si>
    <t>1. év</t>
  </si>
  <si>
    <t>2. év</t>
  </si>
  <si>
    <t>3. év</t>
  </si>
  <si>
    <t>4. év</t>
  </si>
  <si>
    <t>5. év</t>
  </si>
  <si>
    <t>6. év</t>
  </si>
  <si>
    <t>7. év</t>
  </si>
  <si>
    <t>8. év</t>
  </si>
  <si>
    <t>9. év</t>
  </si>
  <si>
    <t>10. év</t>
  </si>
  <si>
    <t>Összesen 10 év alatt</t>
  </si>
  <si>
    <t>óra</t>
  </si>
  <si>
    <t>Mindösszesen 10 évre</t>
  </si>
  <si>
    <t>Mindösszesen évente</t>
  </si>
  <si>
    <t>Mérték egység</t>
  </si>
  <si>
    <t>Munkadíj</t>
  </si>
  <si>
    <t>Ft/óra</t>
  </si>
  <si>
    <t>Km díj</t>
  </si>
  <si>
    <t>Ft/km</t>
  </si>
  <si>
    <t>km</t>
  </si>
  <si>
    <t>Szállított mennyiség   50 Hz/Min. Hz</t>
  </si>
  <si>
    <t>m3/h</t>
  </si>
  <si>
    <t>375*</t>
  </si>
  <si>
    <t>* 50 Hz-en értendő</t>
  </si>
  <si>
    <t>Alkatrészek ára 10 évre</t>
  </si>
  <si>
    <t>Anyag költség</t>
  </si>
  <si>
    <t>Munkadj</t>
  </si>
  <si>
    <t>Munkadíj összesen 10 évre</t>
  </si>
  <si>
    <t>Becsült km</t>
  </si>
  <si>
    <t xml:space="preserve">Km díj 10 évre </t>
  </si>
  <si>
    <t>Alkatrész, kenőanyag</t>
  </si>
  <si>
    <t>Összhatásfok</t>
  </si>
  <si>
    <t>Ajánlati ár (Légfúvó ára, szállítás, beszerelés, beüzemelés költsége)</t>
  </si>
  <si>
    <t>Élettartam költség táblázat</t>
  </si>
  <si>
    <r>
      <t>Légfúvó beszerzés [</t>
    </r>
    <r>
      <rPr>
        <i/>
        <sz val="12"/>
        <color theme="1"/>
        <rFont val="Calibri"/>
        <family val="2"/>
        <charset val="238"/>
        <scheme val="minor"/>
      </rPr>
      <t>megajánlott típus megnevezése]</t>
    </r>
  </si>
  <si>
    <t>A megajánlott sűrítő fokozat teljesítmény igénye  50 Hz/Min. 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</si>
</sst>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Ft&quot;_-;\-* #,##0\ &quot;Ft&quot;_-;_-* &quot;-&quot;\ &quot;Ft&quot;_-;_-@_-"/>
    <numFmt numFmtId="164" formatCode="#,##0.0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4" borderId="3" xfId="0" applyFill="1" applyBorder="1" applyAlignment="1"/>
    <xf numFmtId="0" fontId="4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42" fontId="4" fillId="0" borderId="1" xfId="0" applyNumberFormat="1" applyFont="1" applyBorder="1"/>
    <xf numFmtId="0" fontId="4" fillId="0" borderId="0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Border="1" applyAlignment="1"/>
    <xf numFmtId="165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2" fontId="4" fillId="0" borderId="1" xfId="0" applyNumberFormat="1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5" fillId="0" borderId="0" xfId="0" applyFont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3" borderId="0" xfId="0" applyFont="1" applyFill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10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42" fontId="4" fillId="3" borderId="1" xfId="0" applyNumberFormat="1" applyFont="1" applyFill="1" applyBorder="1" applyProtection="1">
      <protection locked="0"/>
    </xf>
    <xf numFmtId="0" fontId="0" fillId="3" borderId="0" xfId="0" applyFill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B05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115" zoomScaleNormal="115" workbookViewId="0"/>
  </sheetViews>
  <sheetFormatPr defaultRowHeight="15" x14ac:dyDescent="0.25"/>
  <cols>
    <col min="1" max="1" width="3.85546875" customWidth="1"/>
    <col min="2" max="2" width="76.7109375" customWidth="1"/>
    <col min="3" max="3" width="8.85546875" customWidth="1"/>
    <col min="4" max="4" width="11.140625" bestFit="1" customWidth="1"/>
    <col min="5" max="5" width="12.28515625" customWidth="1"/>
    <col min="6" max="6" width="7.85546875" customWidth="1"/>
    <col min="7" max="7" width="15.28515625" customWidth="1"/>
    <col min="10" max="10" width="5.85546875" customWidth="1"/>
    <col min="11" max="11" width="3.5703125" hidden="1" customWidth="1"/>
  </cols>
  <sheetData>
    <row r="1" spans="1:11" ht="18.75" x14ac:dyDescent="0.3">
      <c r="B1" s="37" t="s">
        <v>86</v>
      </c>
    </row>
    <row r="3" spans="1:11" ht="15.75" x14ac:dyDescent="0.25">
      <c r="B3" s="51" t="s">
        <v>87</v>
      </c>
      <c r="D3" t="s">
        <v>42</v>
      </c>
      <c r="E3" s="4"/>
      <c r="F3" s="12"/>
      <c r="G3" s="38" t="s">
        <v>41</v>
      </c>
      <c r="H3" s="39"/>
      <c r="I3" s="39"/>
      <c r="J3" s="40"/>
    </row>
    <row r="5" spans="1:11" ht="18.75" x14ac:dyDescent="0.3">
      <c r="B5" s="3" t="s">
        <v>0</v>
      </c>
    </row>
    <row r="6" spans="1:11" x14ac:dyDescent="0.25">
      <c r="B6" s="1" t="s">
        <v>18</v>
      </c>
      <c r="C6" s="5" t="s">
        <v>17</v>
      </c>
      <c r="D6" s="5"/>
      <c r="E6" s="7">
        <v>10</v>
      </c>
      <c r="F6" s="33"/>
    </row>
    <row r="7" spans="1:11" x14ac:dyDescent="0.25">
      <c r="B7" s="1" t="s">
        <v>19</v>
      </c>
      <c r="C7" s="5" t="s">
        <v>16</v>
      </c>
      <c r="D7" s="5"/>
      <c r="E7" s="8">
        <v>0.05</v>
      </c>
      <c r="F7" s="34"/>
      <c r="G7" s="14"/>
      <c r="H7" s="15"/>
      <c r="I7" s="15"/>
      <c r="J7" s="15"/>
      <c r="K7" s="16"/>
    </row>
    <row r="8" spans="1:11" x14ac:dyDescent="0.25">
      <c r="A8" s="1" t="s">
        <v>3</v>
      </c>
      <c r="B8" s="1" t="s">
        <v>25</v>
      </c>
      <c r="C8" s="5" t="s">
        <v>20</v>
      </c>
      <c r="D8" s="5"/>
      <c r="E8" s="7">
        <v>1</v>
      </c>
      <c r="F8" s="33"/>
      <c r="G8" s="17"/>
      <c r="H8" s="18"/>
      <c r="I8" s="18"/>
      <c r="J8" s="18"/>
      <c r="K8" s="19"/>
    </row>
    <row r="9" spans="1:11" x14ac:dyDescent="0.25">
      <c r="A9" s="1" t="s">
        <v>4</v>
      </c>
      <c r="B9" s="1" t="s">
        <v>85</v>
      </c>
      <c r="C9" s="5" t="s">
        <v>26</v>
      </c>
      <c r="D9" s="5"/>
      <c r="E9" s="52"/>
      <c r="F9" s="33"/>
      <c r="G9" s="38" t="s">
        <v>41</v>
      </c>
      <c r="H9" s="39"/>
      <c r="I9" s="39"/>
      <c r="J9" s="40"/>
      <c r="K9" s="20"/>
    </row>
    <row r="10" spans="1:11" x14ac:dyDescent="0.25">
      <c r="A10" s="1" t="s">
        <v>5</v>
      </c>
      <c r="B10" s="1" t="s">
        <v>32</v>
      </c>
      <c r="C10" s="5" t="s">
        <v>17</v>
      </c>
      <c r="D10" s="5"/>
      <c r="E10" s="7">
        <v>10</v>
      </c>
      <c r="F10" s="33"/>
    </row>
    <row r="11" spans="1:11" x14ac:dyDescent="0.25">
      <c r="A11" s="1" t="s">
        <v>6</v>
      </c>
      <c r="B11" s="1" t="s">
        <v>31</v>
      </c>
      <c r="C11" s="5" t="s">
        <v>27</v>
      </c>
      <c r="D11" s="5"/>
      <c r="E11" s="33">
        <f>'Karb. költ.'!J19</f>
        <v>0</v>
      </c>
      <c r="F11" s="33"/>
      <c r="G11" s="29"/>
      <c r="H11" s="29"/>
      <c r="I11" s="29"/>
      <c r="J11" s="29"/>
      <c r="K11" s="28"/>
    </row>
    <row r="12" spans="1:11" x14ac:dyDescent="0.25">
      <c r="A12" s="1" t="s">
        <v>7</v>
      </c>
      <c r="B12" s="1" t="s">
        <v>30</v>
      </c>
      <c r="C12" s="5" t="s">
        <v>29</v>
      </c>
      <c r="D12" s="5"/>
      <c r="E12" s="9">
        <v>91</v>
      </c>
      <c r="F12" s="35"/>
    </row>
    <row r="13" spans="1:11" x14ac:dyDescent="0.25">
      <c r="A13" s="1" t="s">
        <v>8</v>
      </c>
      <c r="B13" s="1" t="s">
        <v>84</v>
      </c>
      <c r="C13" s="5" t="s">
        <v>16</v>
      </c>
      <c r="D13" s="5"/>
      <c r="E13" s="53"/>
      <c r="F13" s="36"/>
      <c r="G13" s="42" t="s">
        <v>41</v>
      </c>
      <c r="H13" s="42"/>
      <c r="I13" s="42"/>
      <c r="J13" s="42"/>
      <c r="K13" s="42"/>
    </row>
    <row r="14" spans="1:11" x14ac:dyDescent="0.25">
      <c r="A14" s="1"/>
      <c r="B14" s="1" t="s">
        <v>45</v>
      </c>
      <c r="C14" s="5" t="s">
        <v>46</v>
      </c>
      <c r="D14" s="5"/>
      <c r="E14" s="54"/>
      <c r="F14" s="54"/>
      <c r="G14" s="42" t="s">
        <v>41</v>
      </c>
      <c r="H14" s="42"/>
      <c r="I14" s="42"/>
      <c r="J14" s="42"/>
      <c r="K14" s="42"/>
    </row>
    <row r="15" spans="1:11" x14ac:dyDescent="0.25">
      <c r="A15" s="1" t="s">
        <v>9</v>
      </c>
      <c r="B15" s="1" t="s">
        <v>44</v>
      </c>
      <c r="C15" s="5" t="s">
        <v>22</v>
      </c>
      <c r="D15" s="5"/>
      <c r="E15" s="54"/>
      <c r="F15" s="54"/>
      <c r="G15" s="42" t="s">
        <v>41</v>
      </c>
      <c r="H15" s="42"/>
      <c r="I15" s="42"/>
      <c r="J15" s="42"/>
      <c r="K15" s="42"/>
    </row>
    <row r="16" spans="1:11" ht="17.25" customHeight="1" x14ac:dyDescent="0.25">
      <c r="A16" s="1" t="s">
        <v>10</v>
      </c>
      <c r="B16" s="1" t="s">
        <v>88</v>
      </c>
      <c r="C16" s="5" t="s">
        <v>22</v>
      </c>
      <c r="D16" s="5"/>
      <c r="E16" s="55"/>
      <c r="F16" s="55"/>
      <c r="G16" s="42" t="s">
        <v>41</v>
      </c>
      <c r="H16" s="42"/>
      <c r="I16" s="42"/>
      <c r="J16" s="42"/>
      <c r="K16" s="42"/>
    </row>
    <row r="17" spans="1:11" ht="17.25" customHeight="1" x14ac:dyDescent="0.25">
      <c r="A17" s="1"/>
      <c r="B17" s="1" t="s">
        <v>73</v>
      </c>
      <c r="C17" s="5" t="s">
        <v>74</v>
      </c>
      <c r="D17" s="5" t="s">
        <v>75</v>
      </c>
      <c r="E17" s="55"/>
      <c r="F17" s="55"/>
      <c r="G17" s="42" t="s">
        <v>41</v>
      </c>
      <c r="H17" s="42"/>
      <c r="I17" s="42"/>
      <c r="J17" s="42"/>
      <c r="K17" s="42"/>
    </row>
    <row r="18" spans="1:11" ht="15" customHeight="1" x14ac:dyDescent="0.25">
      <c r="A18" s="1" t="s">
        <v>11</v>
      </c>
      <c r="B18" s="1" t="s">
        <v>47</v>
      </c>
      <c r="C18" s="5" t="s">
        <v>23</v>
      </c>
      <c r="D18" s="5">
        <v>8000</v>
      </c>
      <c r="E18" s="7">
        <v>5000</v>
      </c>
      <c r="F18" s="7">
        <v>3000</v>
      </c>
    </row>
    <row r="19" spans="1:11" ht="15" customHeight="1" x14ac:dyDescent="0.25">
      <c r="B19" s="1" t="s">
        <v>48</v>
      </c>
      <c r="C19" s="5" t="s">
        <v>40</v>
      </c>
      <c r="D19" s="5"/>
      <c r="E19" s="30" t="e">
        <f>E16/E17</f>
        <v>#DIV/0!</v>
      </c>
      <c r="F19" s="30" t="e">
        <f>F16/F17</f>
        <v>#DIV/0!</v>
      </c>
      <c r="G19" s="29"/>
      <c r="H19" s="29"/>
      <c r="I19" s="29"/>
      <c r="J19" s="29"/>
      <c r="K19" s="28"/>
    </row>
    <row r="20" spans="1:11" ht="18.75" customHeight="1" x14ac:dyDescent="0.3">
      <c r="B20" s="2" t="s">
        <v>1</v>
      </c>
      <c r="C20" s="5"/>
      <c r="D20" s="5"/>
      <c r="E20" s="6"/>
      <c r="F20" s="13"/>
    </row>
    <row r="21" spans="1:11" ht="15" customHeight="1" x14ac:dyDescent="0.25">
      <c r="A21" s="1" t="s">
        <v>12</v>
      </c>
      <c r="B21" s="1" t="s">
        <v>38</v>
      </c>
      <c r="C21" s="5" t="s">
        <v>21</v>
      </c>
      <c r="D21" s="5"/>
      <c r="E21" s="6" t="e">
        <f>((E16/E13)*E18*E8)+((F16/E13)*F18*E8)</f>
        <v>#DIV/0!</v>
      </c>
      <c r="F21" s="13"/>
    </row>
    <row r="22" spans="1:11" ht="15" customHeight="1" x14ac:dyDescent="0.25">
      <c r="A22" s="1" t="s">
        <v>13</v>
      </c>
      <c r="B22" s="1" t="s">
        <v>37</v>
      </c>
      <c r="C22" s="5" t="s">
        <v>28</v>
      </c>
      <c r="D22" s="5"/>
      <c r="E22" s="6" t="e">
        <f>E12*E21</f>
        <v>#DIV/0!</v>
      </c>
      <c r="F22" s="13"/>
    </row>
    <row r="23" spans="1:11" ht="15" customHeight="1" x14ac:dyDescent="0.25">
      <c r="A23" s="1" t="s">
        <v>14</v>
      </c>
      <c r="B23" s="1" t="s">
        <v>36</v>
      </c>
      <c r="C23" s="5" t="s">
        <v>28</v>
      </c>
      <c r="D23" s="5"/>
      <c r="E23" s="6" t="e">
        <f>(E11*E8)+E22</f>
        <v>#DIV/0!</v>
      </c>
      <c r="F23" s="13"/>
    </row>
    <row r="24" spans="1:11" ht="18.75" x14ac:dyDescent="0.3">
      <c r="B24" s="2" t="s">
        <v>2</v>
      </c>
      <c r="C24" s="5"/>
      <c r="D24" s="5"/>
      <c r="E24" s="6"/>
      <c r="F24" s="13"/>
      <c r="G24" s="11"/>
    </row>
    <row r="25" spans="1:11" x14ac:dyDescent="0.25">
      <c r="A25" s="1" t="s">
        <v>39</v>
      </c>
      <c r="B25" s="1" t="s">
        <v>35</v>
      </c>
      <c r="C25" s="5" t="s">
        <v>24</v>
      </c>
      <c r="D25" s="5"/>
      <c r="E25" s="6">
        <f>E8*E9</f>
        <v>0</v>
      </c>
      <c r="F25" s="13"/>
    </row>
    <row r="26" spans="1:11" x14ac:dyDescent="0.25">
      <c r="A26" s="1" t="s">
        <v>15</v>
      </c>
      <c r="B26" s="1" t="s">
        <v>34</v>
      </c>
      <c r="C26" s="5" t="s">
        <v>24</v>
      </c>
      <c r="D26" s="5"/>
      <c r="E26" s="6" t="e">
        <f>NPV(E7,E31:E40)</f>
        <v>#DIV/0!</v>
      </c>
      <c r="F26" s="13"/>
    </row>
    <row r="27" spans="1:11" ht="18.75" x14ac:dyDescent="0.3">
      <c r="B27" s="2" t="s">
        <v>33</v>
      </c>
      <c r="C27" s="5" t="s">
        <v>24</v>
      </c>
      <c r="D27" s="5"/>
      <c r="E27" s="6" t="e">
        <f>E26+E25</f>
        <v>#DIV/0!</v>
      </c>
      <c r="F27" s="13"/>
    </row>
    <row r="29" spans="1:11" x14ac:dyDescent="0.25">
      <c r="B29" t="s">
        <v>76</v>
      </c>
      <c r="E29" s="10"/>
      <c r="F29" s="10"/>
    </row>
    <row r="30" spans="1:11" x14ac:dyDescent="0.25">
      <c r="B30" s="41" t="s">
        <v>43</v>
      </c>
      <c r="C30" s="41"/>
      <c r="D30" s="41"/>
      <c r="E30" s="41"/>
      <c r="F30" s="12"/>
    </row>
    <row r="31" spans="1:11" x14ac:dyDescent="0.25">
      <c r="C31">
        <v>1</v>
      </c>
      <c r="E31" s="10" t="e">
        <f>$E$23</f>
        <v>#DIV/0!</v>
      </c>
      <c r="F31" s="10"/>
    </row>
    <row r="32" spans="1:11" x14ac:dyDescent="0.25">
      <c r="C32">
        <v>2</v>
      </c>
      <c r="E32" s="10" t="e">
        <f t="shared" ref="E32:E40" si="0">$E$23</f>
        <v>#DIV/0!</v>
      </c>
      <c r="F32" s="10"/>
    </row>
    <row r="33" spans="3:6" x14ac:dyDescent="0.25">
      <c r="C33">
        <v>3</v>
      </c>
      <c r="E33" s="10" t="e">
        <f t="shared" si="0"/>
        <v>#DIV/0!</v>
      </c>
      <c r="F33" s="10"/>
    </row>
    <row r="34" spans="3:6" x14ac:dyDescent="0.25">
      <c r="C34">
        <v>4</v>
      </c>
      <c r="E34" s="10" t="e">
        <f t="shared" si="0"/>
        <v>#DIV/0!</v>
      </c>
      <c r="F34" s="10"/>
    </row>
    <row r="35" spans="3:6" x14ac:dyDescent="0.25">
      <c r="C35">
        <v>5</v>
      </c>
      <c r="E35" s="10" t="e">
        <f t="shared" si="0"/>
        <v>#DIV/0!</v>
      </c>
      <c r="F35" s="10"/>
    </row>
    <row r="36" spans="3:6" x14ac:dyDescent="0.25">
      <c r="C36">
        <v>6</v>
      </c>
      <c r="E36" s="10" t="e">
        <f t="shared" si="0"/>
        <v>#DIV/0!</v>
      </c>
      <c r="F36" s="10"/>
    </row>
    <row r="37" spans="3:6" x14ac:dyDescent="0.25">
      <c r="C37">
        <v>7</v>
      </c>
      <c r="E37" s="10" t="e">
        <f t="shared" si="0"/>
        <v>#DIV/0!</v>
      </c>
      <c r="F37" s="10"/>
    </row>
    <row r="38" spans="3:6" x14ac:dyDescent="0.25">
      <c r="C38">
        <v>8</v>
      </c>
      <c r="E38" s="10" t="e">
        <f t="shared" si="0"/>
        <v>#DIV/0!</v>
      </c>
      <c r="F38" s="10"/>
    </row>
    <row r="39" spans="3:6" x14ac:dyDescent="0.25">
      <c r="C39">
        <v>9</v>
      </c>
      <c r="E39" s="10" t="e">
        <f t="shared" si="0"/>
        <v>#DIV/0!</v>
      </c>
      <c r="F39" s="10"/>
    </row>
    <row r="40" spans="3:6" x14ac:dyDescent="0.25">
      <c r="C40">
        <v>10</v>
      </c>
      <c r="E40" s="10" t="e">
        <f t="shared" si="0"/>
        <v>#DIV/0!</v>
      </c>
      <c r="F40" s="10"/>
    </row>
  </sheetData>
  <sheetProtection password="CAB8" sheet="1" objects="1" scenarios="1"/>
  <mergeCells count="8">
    <mergeCell ref="G9:J9"/>
    <mergeCell ref="G3:J3"/>
    <mergeCell ref="B30:E30"/>
    <mergeCell ref="G16:K16"/>
    <mergeCell ref="G17:K17"/>
    <mergeCell ref="G13:K13"/>
    <mergeCell ref="G15:K15"/>
    <mergeCell ref="G14:K14"/>
  </mergeCells>
  <phoneticPr fontId="2" type="noConversion"/>
  <pageMargins left="0.7" right="0.7" top="0.75" bottom="0.75" header="0.3" footer="0.3"/>
  <pageSetup paperSize="9" scale="54" orientation="portrait" r:id="rId1"/>
  <headerFooter>
    <oddHeader xml:space="preserve">&amp;R2. melléklet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5"/>
  <sheetViews>
    <sheetView topLeftCell="C5" workbookViewId="0">
      <selection activeCell="F5" sqref="F5"/>
    </sheetView>
  </sheetViews>
  <sheetFormatPr defaultRowHeight="15" x14ac:dyDescent="0.25"/>
  <cols>
    <col min="2" max="2" width="18.7109375" customWidth="1"/>
    <col min="3" max="3" width="43.42578125" customWidth="1"/>
    <col min="4" max="4" width="17.42578125" customWidth="1"/>
    <col min="5" max="5" width="8" customWidth="1"/>
    <col min="6" max="6" width="17.42578125" customWidth="1"/>
    <col min="7" max="7" width="8.28515625" customWidth="1"/>
    <col min="8" max="8" width="12.85546875" customWidth="1"/>
    <col min="9" max="9" width="12.7109375" customWidth="1"/>
    <col min="10" max="10" width="14.5703125" customWidth="1"/>
  </cols>
  <sheetData>
    <row r="1" spans="2:11" ht="15.75" x14ac:dyDescent="0.25">
      <c r="B1" s="21" t="s">
        <v>49</v>
      </c>
      <c r="C1" s="21"/>
      <c r="D1" s="21"/>
      <c r="E1" s="21"/>
      <c r="F1" s="21"/>
      <c r="G1" s="21"/>
      <c r="H1" s="21"/>
      <c r="I1" s="21"/>
      <c r="J1" s="21"/>
    </row>
    <row r="2" spans="2:11" ht="15.75" x14ac:dyDescent="0.25">
      <c r="B2" s="21"/>
      <c r="C2" s="21"/>
      <c r="D2" s="21"/>
      <c r="E2" s="21"/>
      <c r="F2" s="21"/>
      <c r="G2" s="21"/>
      <c r="H2" s="21"/>
      <c r="I2" s="21"/>
      <c r="J2" s="21"/>
    </row>
    <row r="3" spans="2:11" ht="15.75" x14ac:dyDescent="0.25">
      <c r="B3" s="44" t="s">
        <v>50</v>
      </c>
      <c r="C3" s="44"/>
      <c r="D3" s="44"/>
      <c r="E3" s="44"/>
      <c r="F3" s="44"/>
      <c r="G3" s="44"/>
      <c r="H3" s="44"/>
      <c r="I3" s="44"/>
      <c r="J3" s="44"/>
      <c r="K3" s="22"/>
    </row>
    <row r="4" spans="2:11" ht="31.5" x14ac:dyDescent="0.25">
      <c r="B4" s="23" t="s">
        <v>51</v>
      </c>
      <c r="C4" s="23" t="s">
        <v>83</v>
      </c>
      <c r="D4" s="23" t="s">
        <v>52</v>
      </c>
      <c r="E4" s="26" t="s">
        <v>67</v>
      </c>
      <c r="F4" s="23" t="s">
        <v>81</v>
      </c>
      <c r="G4" s="26" t="s">
        <v>67</v>
      </c>
      <c r="H4" s="31" t="s">
        <v>78</v>
      </c>
      <c r="I4" s="23" t="s">
        <v>79</v>
      </c>
      <c r="J4" s="23" t="s">
        <v>70</v>
      </c>
    </row>
    <row r="5" spans="2:11" ht="15.75" x14ac:dyDescent="0.25">
      <c r="B5" s="23" t="s">
        <v>53</v>
      </c>
      <c r="C5" s="56"/>
      <c r="D5" s="56"/>
      <c r="E5" s="23" t="s">
        <v>64</v>
      </c>
      <c r="F5" s="56"/>
      <c r="G5" s="23" t="s">
        <v>72</v>
      </c>
      <c r="H5" s="57"/>
      <c r="I5" s="24">
        <f>D5*F$22</f>
        <v>0</v>
      </c>
      <c r="J5" s="24">
        <f>F5*F$23</f>
        <v>0</v>
      </c>
    </row>
    <row r="6" spans="2:11" ht="15.75" x14ac:dyDescent="0.25">
      <c r="B6" s="23" t="s">
        <v>54</v>
      </c>
      <c r="C6" s="56"/>
      <c r="D6" s="56"/>
      <c r="E6" s="23" t="s">
        <v>64</v>
      </c>
      <c r="F6" s="56"/>
      <c r="G6" s="23" t="s">
        <v>72</v>
      </c>
      <c r="H6" s="57"/>
      <c r="I6" s="24">
        <f t="shared" ref="I6:I14" si="0">D6*F$22</f>
        <v>0</v>
      </c>
      <c r="J6" s="24">
        <f t="shared" ref="J6:J14" si="1">F6*F$23</f>
        <v>0</v>
      </c>
    </row>
    <row r="7" spans="2:11" ht="15.75" x14ac:dyDescent="0.25">
      <c r="B7" s="23" t="s">
        <v>55</v>
      </c>
      <c r="C7" s="56"/>
      <c r="D7" s="56"/>
      <c r="E7" s="23" t="s">
        <v>64</v>
      </c>
      <c r="F7" s="56"/>
      <c r="G7" s="23" t="s">
        <v>72</v>
      </c>
      <c r="H7" s="57"/>
      <c r="I7" s="24">
        <f t="shared" si="0"/>
        <v>0</v>
      </c>
      <c r="J7" s="24">
        <f t="shared" si="1"/>
        <v>0</v>
      </c>
    </row>
    <row r="8" spans="2:11" ht="15.75" x14ac:dyDescent="0.25">
      <c r="B8" s="23" t="s">
        <v>56</v>
      </c>
      <c r="C8" s="56"/>
      <c r="D8" s="56"/>
      <c r="E8" s="23" t="s">
        <v>64</v>
      </c>
      <c r="F8" s="56"/>
      <c r="G8" s="23" t="s">
        <v>72</v>
      </c>
      <c r="H8" s="57"/>
      <c r="I8" s="24">
        <f t="shared" si="0"/>
        <v>0</v>
      </c>
      <c r="J8" s="24">
        <f t="shared" si="1"/>
        <v>0</v>
      </c>
    </row>
    <row r="9" spans="2:11" ht="15.75" x14ac:dyDescent="0.25">
      <c r="B9" s="23" t="s">
        <v>57</v>
      </c>
      <c r="C9" s="56"/>
      <c r="D9" s="56"/>
      <c r="E9" s="23" t="s">
        <v>64</v>
      </c>
      <c r="F9" s="56"/>
      <c r="G9" s="23" t="s">
        <v>72</v>
      </c>
      <c r="H9" s="57"/>
      <c r="I9" s="24">
        <f t="shared" si="0"/>
        <v>0</v>
      </c>
      <c r="J9" s="24">
        <f t="shared" si="1"/>
        <v>0</v>
      </c>
    </row>
    <row r="10" spans="2:11" ht="15.75" x14ac:dyDescent="0.25">
      <c r="B10" s="23" t="s">
        <v>58</v>
      </c>
      <c r="C10" s="56"/>
      <c r="D10" s="56"/>
      <c r="E10" s="23" t="s">
        <v>64</v>
      </c>
      <c r="F10" s="56"/>
      <c r="G10" s="23" t="s">
        <v>72</v>
      </c>
      <c r="H10" s="57"/>
      <c r="I10" s="24">
        <f t="shared" si="0"/>
        <v>0</v>
      </c>
      <c r="J10" s="24">
        <f t="shared" si="1"/>
        <v>0</v>
      </c>
    </row>
    <row r="11" spans="2:11" ht="15.75" x14ac:dyDescent="0.25">
      <c r="B11" s="23" t="s">
        <v>59</v>
      </c>
      <c r="C11" s="56"/>
      <c r="D11" s="56"/>
      <c r="E11" s="23" t="s">
        <v>64</v>
      </c>
      <c r="F11" s="56"/>
      <c r="G11" s="23" t="s">
        <v>72</v>
      </c>
      <c r="H11" s="57"/>
      <c r="I11" s="24">
        <f t="shared" si="0"/>
        <v>0</v>
      </c>
      <c r="J11" s="24">
        <f t="shared" si="1"/>
        <v>0</v>
      </c>
    </row>
    <row r="12" spans="2:11" ht="15.75" x14ac:dyDescent="0.25">
      <c r="B12" s="23" t="s">
        <v>60</v>
      </c>
      <c r="C12" s="56"/>
      <c r="D12" s="56"/>
      <c r="E12" s="23" t="s">
        <v>64</v>
      </c>
      <c r="F12" s="56"/>
      <c r="G12" s="23" t="s">
        <v>72</v>
      </c>
      <c r="H12" s="57"/>
      <c r="I12" s="24">
        <f t="shared" si="0"/>
        <v>0</v>
      </c>
      <c r="J12" s="24">
        <f t="shared" si="1"/>
        <v>0</v>
      </c>
    </row>
    <row r="13" spans="2:11" ht="15.75" x14ac:dyDescent="0.25">
      <c r="B13" s="23" t="s">
        <v>61</v>
      </c>
      <c r="C13" s="56"/>
      <c r="D13" s="56"/>
      <c r="E13" s="23" t="s">
        <v>64</v>
      </c>
      <c r="F13" s="56"/>
      <c r="G13" s="23" t="s">
        <v>72</v>
      </c>
      <c r="H13" s="57"/>
      <c r="I13" s="24">
        <f t="shared" si="0"/>
        <v>0</v>
      </c>
      <c r="J13" s="24">
        <f t="shared" si="1"/>
        <v>0</v>
      </c>
    </row>
    <row r="14" spans="2:11" ht="15.75" x14ac:dyDescent="0.25">
      <c r="B14" s="23" t="s">
        <v>62</v>
      </c>
      <c r="C14" s="56"/>
      <c r="D14" s="56"/>
      <c r="E14" s="23" t="s">
        <v>64</v>
      </c>
      <c r="F14" s="56"/>
      <c r="G14" s="23" t="s">
        <v>72</v>
      </c>
      <c r="H14" s="57"/>
      <c r="I14" s="24">
        <f t="shared" si="0"/>
        <v>0</v>
      </c>
      <c r="J14" s="24">
        <f t="shared" si="1"/>
        <v>0</v>
      </c>
    </row>
    <row r="15" spans="2:11" ht="15.75" x14ac:dyDescent="0.25">
      <c r="B15" s="45" t="s">
        <v>63</v>
      </c>
      <c r="C15" s="48" t="s">
        <v>77</v>
      </c>
      <c r="D15" s="49"/>
      <c r="E15" s="49"/>
      <c r="F15" s="49"/>
      <c r="G15" s="50"/>
      <c r="H15" s="32">
        <f>SUM(H5:H14)</f>
        <v>0</v>
      </c>
      <c r="I15" s="32"/>
      <c r="J15" s="24"/>
    </row>
    <row r="16" spans="2:11" ht="15.75" x14ac:dyDescent="0.25">
      <c r="B16" s="46"/>
      <c r="C16" s="48" t="s">
        <v>80</v>
      </c>
      <c r="D16" s="49"/>
      <c r="E16" s="49"/>
      <c r="F16" s="49"/>
      <c r="G16" s="49"/>
      <c r="H16" s="50"/>
      <c r="I16" s="32">
        <f>SUM(I5:I14)</f>
        <v>0</v>
      </c>
      <c r="J16" s="24"/>
    </row>
    <row r="17" spans="2:10" ht="15.75" x14ac:dyDescent="0.25">
      <c r="B17" s="46"/>
      <c r="C17" s="48" t="s">
        <v>82</v>
      </c>
      <c r="D17" s="49"/>
      <c r="E17" s="49"/>
      <c r="F17" s="49"/>
      <c r="G17" s="49"/>
      <c r="H17" s="49"/>
      <c r="I17" s="50"/>
      <c r="J17" s="24">
        <f>SUM(J5:J14)</f>
        <v>0</v>
      </c>
    </row>
    <row r="18" spans="2:10" ht="15.75" x14ac:dyDescent="0.25">
      <c r="B18" s="46"/>
      <c r="C18" s="48" t="s">
        <v>65</v>
      </c>
      <c r="D18" s="49"/>
      <c r="E18" s="49"/>
      <c r="F18" s="49"/>
      <c r="G18" s="49"/>
      <c r="H18" s="49"/>
      <c r="I18" s="50"/>
      <c r="J18" s="24">
        <f>H15+I16+J17</f>
        <v>0</v>
      </c>
    </row>
    <row r="19" spans="2:10" ht="15.75" x14ac:dyDescent="0.25">
      <c r="B19" s="47"/>
      <c r="C19" s="48" t="s">
        <v>66</v>
      </c>
      <c r="D19" s="49"/>
      <c r="E19" s="49"/>
      <c r="F19" s="49"/>
      <c r="G19" s="49"/>
      <c r="H19" s="49"/>
      <c r="I19" s="50"/>
      <c r="J19" s="24">
        <f>J18/10</f>
        <v>0</v>
      </c>
    </row>
    <row r="22" spans="2:10" ht="15.75" x14ac:dyDescent="0.25">
      <c r="C22" s="43" t="s">
        <v>68</v>
      </c>
      <c r="D22" s="43"/>
      <c r="E22" s="43"/>
      <c r="F22" s="58"/>
      <c r="G22" s="27" t="s">
        <v>69</v>
      </c>
      <c r="H22" s="27"/>
      <c r="I22" s="27"/>
    </row>
    <row r="23" spans="2:10" ht="15.75" x14ac:dyDescent="0.25">
      <c r="C23" s="43" t="s">
        <v>70</v>
      </c>
      <c r="D23" s="43"/>
      <c r="E23" s="43"/>
      <c r="F23" s="58"/>
      <c r="G23" s="27" t="s">
        <v>71</v>
      </c>
      <c r="H23" s="27"/>
      <c r="I23" s="27"/>
    </row>
    <row r="24" spans="2:10" ht="15.75" x14ac:dyDescent="0.25">
      <c r="C24" s="25"/>
      <c r="G24" s="27"/>
      <c r="H24" s="27"/>
      <c r="I24" s="27"/>
    </row>
    <row r="25" spans="2:10" x14ac:dyDescent="0.25">
      <c r="C25" s="42" t="s">
        <v>41</v>
      </c>
      <c r="D25" s="42"/>
      <c r="E25" s="42"/>
      <c r="F25" s="42"/>
      <c r="G25" s="42"/>
    </row>
  </sheetData>
  <sheetProtection password="CAB8" sheet="1" objects="1" scenarios="1"/>
  <mergeCells count="10">
    <mergeCell ref="C22:E22"/>
    <mergeCell ref="C23:E23"/>
    <mergeCell ref="C25:G25"/>
    <mergeCell ref="B3:J3"/>
    <mergeCell ref="B15:B19"/>
    <mergeCell ref="C15:G15"/>
    <mergeCell ref="C16:H16"/>
    <mergeCell ref="C17:I17"/>
    <mergeCell ref="C18:I18"/>
    <mergeCell ref="C19:I19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Karb. költ.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Forgács Tamás</dc:creator>
  <cp:lastModifiedBy>Koi Tibor</cp:lastModifiedBy>
  <cp:lastPrinted>2024-07-05T06:28:43Z</cp:lastPrinted>
  <dcterms:created xsi:type="dcterms:W3CDTF">2018-06-25T12:46:39Z</dcterms:created>
  <dcterms:modified xsi:type="dcterms:W3CDTF">2024-07-05T06:58:02Z</dcterms:modified>
</cp:coreProperties>
</file>